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IUB Shared Perm\_IUB Read Only\Co. Annual Reports\Data\2020 Reports\Website\"/>
    </mc:Choice>
  </mc:AlternateContent>
  <bookViews>
    <workbookView xWindow="0" yWindow="0" windowWidth="28800" windowHeight="12450" tabRatio="761"/>
  </bookViews>
  <sheets>
    <sheet name="Investor Owned Electrics" sheetId="1" r:id="rId1"/>
    <sheet name="Municipal Electrics" sheetId="3" r:id="rId2"/>
    <sheet name="Rural Electric Cooperatives" sheetId="4" r:id="rId3"/>
  </sheets>
  <externalReferences>
    <externalReference r:id="rId4"/>
  </externalReferences>
  <definedNames>
    <definedName name="_Fill" hidden="1">'Municipal Electrics'!#REF!</definedName>
    <definedName name="_Key1" localSheetId="2" hidden="1">'Rural Electric Cooperatives'!$B$7:$B$49</definedName>
    <definedName name="_Key1" hidden="1">'Municipal Electrics'!#REF!</definedName>
    <definedName name="_Key2" localSheetId="2" hidden="1">'Rural Electric Cooperatives'!$B$7:$B$49</definedName>
    <definedName name="_Key2" hidden="1">'Municipal Electrics'!#REF!</definedName>
    <definedName name="_Order1" localSheetId="2" hidden="1">255</definedName>
    <definedName name="_Order1" hidden="1">0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Sort" localSheetId="2" hidden="1">'Rural Electric Cooperatives'!$B$7:$I$49</definedName>
    <definedName name="_Sort" hidden="1">'[1]Municipal Gas'!$B$5:$L$61</definedName>
    <definedName name="Munis">#REF!</definedName>
    <definedName name="_xlnm.Print_Area" localSheetId="0">'Investor Owned Electrics'!$A$1:$F$91</definedName>
    <definedName name="_xlnm.Print_Area" localSheetId="1">'Municipal Electrics'!$A$1:$AI$143</definedName>
    <definedName name="_xlnm.Print_Area" localSheetId="2">'Rural Electric Cooperatives'!$A$1:$AI$53</definedName>
    <definedName name="_xlnm.Print_Titles" localSheetId="1">'Municipal Electrics'!$A:$B,'Municipal Electrics'!$1:$4</definedName>
    <definedName name="_xlnm.Print_Titles" localSheetId="2">'Rural Electric Cooperatives'!$A:$B</definedName>
    <definedName name="RECs">#REF!</definedName>
  </definedNames>
  <calcPr calcId="162913"/>
</workbook>
</file>

<file path=xl/calcChain.xml><?xml version="1.0" encoding="utf-8"?>
<calcChain xmlns="http://schemas.openxmlformats.org/spreadsheetml/2006/main">
  <c r="AH54" i="3" l="1"/>
  <c r="AH52" i="3"/>
  <c r="X52" i="3"/>
  <c r="Z52" i="3" s="1"/>
  <c r="X56" i="3"/>
  <c r="Z56" i="3" s="1"/>
  <c r="X55" i="3"/>
  <c r="Z55" i="3" s="1"/>
  <c r="AH59" i="3"/>
  <c r="AH58" i="3"/>
  <c r="J54" i="3"/>
  <c r="L54" i="3" s="1"/>
  <c r="N54" i="3" s="1"/>
  <c r="J58" i="3"/>
  <c r="L58" i="3" s="1"/>
  <c r="N58" i="3" s="1"/>
  <c r="J57" i="3"/>
  <c r="J55" i="3"/>
  <c r="AH53" i="3"/>
  <c r="J52" i="3"/>
  <c r="AH55" i="3"/>
  <c r="X58" i="3"/>
  <c r="Z58" i="3" s="1"/>
  <c r="X59" i="3"/>
  <c r="Z59" i="3" s="1"/>
  <c r="J59" i="3"/>
  <c r="AH57" i="3"/>
  <c r="J56" i="3"/>
  <c r="X53" i="3"/>
  <c r="Z53" i="3" s="1"/>
  <c r="J53" i="3"/>
  <c r="X57" i="3"/>
  <c r="Z57" i="3" s="1"/>
  <c r="AH56" i="3"/>
  <c r="X54" i="3"/>
  <c r="Z54" i="3" s="1"/>
  <c r="D48" i="1"/>
  <c r="AI56" i="3" l="1"/>
  <c r="L56" i="3"/>
  <c r="N56" i="3" s="1"/>
  <c r="P54" i="3"/>
  <c r="AI53" i="3"/>
  <c r="L53" i="3"/>
  <c r="N53" i="3" s="1"/>
  <c r="L55" i="3"/>
  <c r="N55" i="3" s="1"/>
  <c r="AI55" i="3"/>
  <c r="AI54" i="3"/>
  <c r="L59" i="3"/>
  <c r="N59" i="3" s="1"/>
  <c r="AI59" i="3"/>
  <c r="P58" i="3"/>
  <c r="AI52" i="3"/>
  <c r="L52" i="3"/>
  <c r="N52" i="3" s="1"/>
  <c r="AI57" i="3"/>
  <c r="L57" i="3"/>
  <c r="N57" i="3" s="1"/>
  <c r="AI58" i="3"/>
  <c r="E10" i="1"/>
  <c r="E48" i="1"/>
  <c r="P59" i="3" l="1"/>
  <c r="P53" i="3"/>
  <c r="P57" i="3"/>
  <c r="P56" i="3"/>
  <c r="P52" i="3"/>
  <c r="P55" i="3"/>
  <c r="AH107" i="3"/>
  <c r="AH109" i="3"/>
  <c r="X110" i="3"/>
  <c r="Z110" i="3" s="1"/>
  <c r="AH110" i="3"/>
  <c r="AH111" i="3"/>
  <c r="AH113" i="3"/>
  <c r="X114" i="3"/>
  <c r="Z114" i="3" s="1"/>
  <c r="X138" i="3"/>
  <c r="Z138" i="3" s="1"/>
  <c r="X62" i="3"/>
  <c r="Z62" i="3" s="1"/>
  <c r="AH66" i="3"/>
  <c r="AH139" i="3"/>
  <c r="X7" i="3"/>
  <c r="Z7" i="3" s="1"/>
  <c r="AH8" i="3"/>
  <c r="X11" i="3"/>
  <c r="Z11" i="3" s="1"/>
  <c r="AH12" i="3"/>
  <c r="X13" i="3"/>
  <c r="Z13" i="3" s="1"/>
  <c r="X15" i="3"/>
  <c r="Z15" i="3" s="1"/>
  <c r="AH16" i="3"/>
  <c r="X17" i="3"/>
  <c r="Z17" i="3" s="1"/>
  <c r="X19" i="3"/>
  <c r="Z19" i="3" s="1"/>
  <c r="AH20" i="3"/>
  <c r="X28" i="3"/>
  <c r="Z28" i="3" s="1"/>
  <c r="X30" i="3"/>
  <c r="Z30" i="3" s="1"/>
  <c r="X44" i="3"/>
  <c r="Z44" i="3" s="1"/>
  <c r="X46" i="3"/>
  <c r="Z46" i="3" s="1"/>
  <c r="AH47" i="3"/>
  <c r="X48" i="3"/>
  <c r="Z48" i="3" s="1"/>
  <c r="X50" i="3"/>
  <c r="Z50" i="3" s="1"/>
  <c r="X51" i="3"/>
  <c r="Z51" i="3" s="1"/>
  <c r="AH51" i="3"/>
  <c r="X131" i="3"/>
  <c r="Z131" i="3" s="1"/>
  <c r="X68" i="3"/>
  <c r="Z68" i="3" s="1"/>
  <c r="AH69" i="3"/>
  <c r="X72" i="3"/>
  <c r="Z72" i="3" s="1"/>
  <c r="AH73" i="3"/>
  <c r="X76" i="3"/>
  <c r="Z76" i="3" s="1"/>
  <c r="AH77" i="3"/>
  <c r="X80" i="3"/>
  <c r="Z80" i="3" s="1"/>
  <c r="AH81" i="3"/>
  <c r="X84" i="3"/>
  <c r="Z84" i="3" s="1"/>
  <c r="AH85" i="3"/>
  <c r="AH88" i="3"/>
  <c r="X89" i="3"/>
  <c r="Z89" i="3" s="1"/>
  <c r="X92" i="3"/>
  <c r="Z92" i="3" s="1"/>
  <c r="AH92" i="3"/>
  <c r="X93" i="3"/>
  <c r="Z93" i="3" s="1"/>
  <c r="AH96" i="3"/>
  <c r="X97" i="3"/>
  <c r="Z97" i="3" s="1"/>
  <c r="X100" i="3"/>
  <c r="Z100" i="3" s="1"/>
  <c r="AH100" i="3"/>
  <c r="X101" i="3"/>
  <c r="Z101" i="3" s="1"/>
  <c r="X104" i="3"/>
  <c r="Z104" i="3" s="1"/>
  <c r="AH104" i="3"/>
  <c r="X121" i="3"/>
  <c r="Z121" i="3" s="1"/>
  <c r="X124" i="3"/>
  <c r="Z124" i="3" s="1"/>
  <c r="AH124" i="3"/>
  <c r="X125" i="3"/>
  <c r="Z125" i="3" s="1"/>
  <c r="X128" i="3"/>
  <c r="Z128" i="3" s="1"/>
  <c r="AH128" i="3"/>
  <c r="X24" i="3"/>
  <c r="Z24" i="3" s="1"/>
  <c r="X25" i="3"/>
  <c r="Z25" i="3" s="1"/>
  <c r="AH25" i="3"/>
  <c r="AH26" i="3"/>
  <c r="AH36" i="3"/>
  <c r="X37" i="3"/>
  <c r="Z37" i="3" s="1"/>
  <c r="X12" i="3"/>
  <c r="Z12" i="3" s="1"/>
  <c r="X16" i="3"/>
  <c r="Z16" i="3" s="1"/>
  <c r="AH23" i="3"/>
  <c r="X69" i="3"/>
  <c r="Z69" i="3" s="1"/>
  <c r="X22" i="3"/>
  <c r="Z22" i="3" s="1"/>
  <c r="X35" i="3"/>
  <c r="Z35" i="3" s="1"/>
  <c r="AH35" i="3"/>
  <c r="X41" i="3"/>
  <c r="Z41" i="3" s="1"/>
  <c r="AH41" i="3"/>
  <c r="X60" i="3"/>
  <c r="Z60" i="3" s="1"/>
  <c r="AH64" i="3"/>
  <c r="X66" i="3"/>
  <c r="Z66" i="3" s="1"/>
  <c r="AH7" i="3"/>
  <c r="X8" i="3"/>
  <c r="Z8" i="3" s="1"/>
  <c r="X23" i="3"/>
  <c r="Z23" i="3" s="1"/>
  <c r="AH31" i="3"/>
  <c r="X32" i="3"/>
  <c r="Z32" i="3" s="1"/>
  <c r="X34" i="3"/>
  <c r="Z34" i="3" s="1"/>
  <c r="AH38" i="3"/>
  <c r="AH40" i="3"/>
  <c r="AH42" i="3"/>
  <c r="X77" i="3"/>
  <c r="Z77" i="3" s="1"/>
  <c r="AH80" i="3"/>
  <c r="X86" i="3"/>
  <c r="Z86" i="3" s="1"/>
  <c r="AH89" i="3"/>
  <c r="AH97" i="3"/>
  <c r="X105" i="3"/>
  <c r="Z105" i="3" s="1"/>
  <c r="AH115" i="3"/>
  <c r="AH117" i="3"/>
  <c r="AH121" i="3"/>
  <c r="X129" i="3"/>
  <c r="Z129" i="3" s="1"/>
  <c r="X132" i="3"/>
  <c r="Z132" i="3" s="1"/>
  <c r="AH132" i="3"/>
  <c r="X133" i="3"/>
  <c r="Z133" i="3" s="1"/>
  <c r="AH136" i="3"/>
  <c r="X139" i="3"/>
  <c r="Z139" i="3" s="1"/>
  <c r="AH9" i="3"/>
  <c r="X10" i="3"/>
  <c r="Z10" i="3" s="1"/>
  <c r="AH11" i="3"/>
  <c r="AH13" i="3"/>
  <c r="X14" i="3"/>
  <c r="Z14" i="3" s="1"/>
  <c r="AH15" i="3"/>
  <c r="AH17" i="3"/>
  <c r="X18" i="3"/>
  <c r="Z18" i="3" s="1"/>
  <c r="X20" i="3"/>
  <c r="Z20" i="3" s="1"/>
  <c r="X21" i="3"/>
  <c r="Z21" i="3" s="1"/>
  <c r="AH21" i="3"/>
  <c r="AH24" i="3"/>
  <c r="AH28" i="3"/>
  <c r="X29" i="3"/>
  <c r="Z29" i="3" s="1"/>
  <c r="X36" i="3"/>
  <c r="Z36" i="3" s="1"/>
  <c r="X38" i="3"/>
  <c r="AH44" i="3"/>
  <c r="X45" i="3"/>
  <c r="Z45" i="3" s="1"/>
  <c r="X67" i="3"/>
  <c r="Z67" i="3" s="1"/>
  <c r="AH67" i="3"/>
  <c r="AH70" i="3"/>
  <c r="X71" i="3"/>
  <c r="Z71" i="3" s="1"/>
  <c r="AH74" i="3"/>
  <c r="X75" i="3"/>
  <c r="Z75" i="3" s="1"/>
  <c r="AH78" i="3"/>
  <c r="X79" i="3"/>
  <c r="Z79" i="3" s="1"/>
  <c r="AH82" i="3"/>
  <c r="X83" i="3"/>
  <c r="Z83" i="3" s="1"/>
  <c r="AH87" i="3"/>
  <c r="X90" i="3"/>
  <c r="Z90" i="3" s="1"/>
  <c r="AH91" i="3"/>
  <c r="X94" i="3"/>
  <c r="Z94" i="3" s="1"/>
  <c r="AH94" i="3"/>
  <c r="AH95" i="3"/>
  <c r="X98" i="3"/>
  <c r="Z98" i="3" s="1"/>
  <c r="AH99" i="3"/>
  <c r="X102" i="3"/>
  <c r="Z102" i="3" s="1"/>
  <c r="AH102" i="3"/>
  <c r="AH103" i="3"/>
  <c r="X108" i="3"/>
  <c r="Z108" i="3" s="1"/>
  <c r="AH108" i="3"/>
  <c r="X109" i="3"/>
  <c r="Z109" i="3" s="1"/>
  <c r="X111" i="3"/>
  <c r="AH112" i="3"/>
  <c r="X113" i="3"/>
  <c r="Z113" i="3" s="1"/>
  <c r="X115" i="3"/>
  <c r="X122" i="3"/>
  <c r="AH123" i="3"/>
  <c r="X126" i="3"/>
  <c r="Z126" i="3" s="1"/>
  <c r="AH126" i="3"/>
  <c r="AH127" i="3"/>
  <c r="AH129" i="3"/>
  <c r="X137" i="3"/>
  <c r="Z137" i="3" s="1"/>
  <c r="X140" i="3"/>
  <c r="Z140" i="3" s="1"/>
  <c r="AH140" i="3"/>
  <c r="X141" i="3"/>
  <c r="Z141" i="3" s="1"/>
  <c r="AH72" i="3"/>
  <c r="X85" i="3"/>
  <c r="Z85" i="3" s="1"/>
  <c r="X107" i="3"/>
  <c r="X118" i="3"/>
  <c r="AH118" i="3"/>
  <c r="AH119" i="3"/>
  <c r="X136" i="3"/>
  <c r="Z136" i="3" s="1"/>
  <c r="J82" i="3"/>
  <c r="L82" i="3" s="1"/>
  <c r="N82" i="3" s="1"/>
  <c r="P82" i="3" s="1"/>
  <c r="J100" i="3"/>
  <c r="L100" i="3" s="1"/>
  <c r="N100" i="3" s="1"/>
  <c r="P100" i="3" s="1"/>
  <c r="J102" i="3"/>
  <c r="L102" i="3" s="1"/>
  <c r="N102" i="3" s="1"/>
  <c r="P102" i="3" s="1"/>
  <c r="J104" i="3"/>
  <c r="J106" i="3"/>
  <c r="L106" i="3" s="1"/>
  <c r="N106" i="3" s="1"/>
  <c r="P106" i="3" s="1"/>
  <c r="J108" i="3"/>
  <c r="L108" i="3" s="1"/>
  <c r="N108" i="3" s="1"/>
  <c r="P108" i="3" s="1"/>
  <c r="J110" i="3"/>
  <c r="L110" i="3" s="1"/>
  <c r="N110" i="3" s="1"/>
  <c r="P110" i="3" s="1"/>
  <c r="J112" i="3"/>
  <c r="L112" i="3" s="1"/>
  <c r="N112" i="3" s="1"/>
  <c r="P112" i="3" s="1"/>
  <c r="J114" i="3"/>
  <c r="L114" i="3" s="1"/>
  <c r="N114" i="3" s="1"/>
  <c r="P114" i="3" s="1"/>
  <c r="J116" i="3"/>
  <c r="L116" i="3" s="1"/>
  <c r="N116" i="3" s="1"/>
  <c r="P116" i="3" s="1"/>
  <c r="J118" i="3"/>
  <c r="L118" i="3" s="1"/>
  <c r="N118" i="3" s="1"/>
  <c r="P118" i="3" s="1"/>
  <c r="J120" i="3"/>
  <c r="J122" i="3"/>
  <c r="L122" i="3" s="1"/>
  <c r="N122" i="3" s="1"/>
  <c r="P122" i="3" s="1"/>
  <c r="J124" i="3"/>
  <c r="L124" i="3" s="1"/>
  <c r="N124" i="3" s="1"/>
  <c r="P124" i="3" s="1"/>
  <c r="J128" i="3"/>
  <c r="J130" i="3"/>
  <c r="L130" i="3" s="1"/>
  <c r="N130" i="3" s="1"/>
  <c r="P130" i="3" s="1"/>
  <c r="J132" i="3"/>
  <c r="L132" i="3" s="1"/>
  <c r="N132" i="3" s="1"/>
  <c r="P132" i="3" s="1"/>
  <c r="J134" i="3"/>
  <c r="L134" i="3" s="1"/>
  <c r="N134" i="3" s="1"/>
  <c r="P134" i="3" s="1"/>
  <c r="J136" i="3"/>
  <c r="J138" i="3"/>
  <c r="L138" i="3" s="1"/>
  <c r="N138" i="3" s="1"/>
  <c r="P138" i="3" s="1"/>
  <c r="X9" i="3"/>
  <c r="Z9" i="3" s="1"/>
  <c r="AH10" i="3"/>
  <c r="AH14" i="3"/>
  <c r="AH18" i="3"/>
  <c r="AH22" i="3"/>
  <c r="X26" i="3"/>
  <c r="Z26" i="3" s="1"/>
  <c r="X27" i="3"/>
  <c r="Z27" i="3" s="1"/>
  <c r="AH27" i="3"/>
  <c r="AH30" i="3"/>
  <c r="AH32" i="3"/>
  <c r="X33" i="3"/>
  <c r="Z33" i="3" s="1"/>
  <c r="AH33" i="3"/>
  <c r="AH34" i="3"/>
  <c r="AH39" i="3"/>
  <c r="X40" i="3"/>
  <c r="Z40" i="3" s="1"/>
  <c r="X42" i="3"/>
  <c r="X43" i="3"/>
  <c r="Z43" i="3" s="1"/>
  <c r="AH43" i="3"/>
  <c r="AH46" i="3"/>
  <c r="AH48" i="3"/>
  <c r="X49" i="3"/>
  <c r="Z49" i="3" s="1"/>
  <c r="AH49" i="3"/>
  <c r="AH50" i="3"/>
  <c r="AH60" i="3"/>
  <c r="X61" i="3"/>
  <c r="Z61" i="3" s="1"/>
  <c r="AH62" i="3"/>
  <c r="AH65" i="3"/>
  <c r="X70" i="3"/>
  <c r="Z70" i="3" s="1"/>
  <c r="AH75" i="3"/>
  <c r="X78" i="3"/>
  <c r="Z78" i="3" s="1"/>
  <c r="AH83" i="3"/>
  <c r="X91" i="3"/>
  <c r="Z91" i="3" s="1"/>
  <c r="X99" i="3"/>
  <c r="AH105" i="3"/>
  <c r="X106" i="3"/>
  <c r="Z106" i="3" s="1"/>
  <c r="X116" i="3"/>
  <c r="Z116" i="3" s="1"/>
  <c r="AH116" i="3"/>
  <c r="X117" i="3"/>
  <c r="Z117" i="3" s="1"/>
  <c r="X120" i="3"/>
  <c r="Z120" i="3" s="1"/>
  <c r="AH120" i="3"/>
  <c r="X123" i="3"/>
  <c r="X130" i="3"/>
  <c r="Z130" i="3" s="1"/>
  <c r="AH131" i="3"/>
  <c r="X134" i="3"/>
  <c r="AH134" i="3"/>
  <c r="AH135" i="3"/>
  <c r="AH137" i="3"/>
  <c r="AH19" i="3"/>
  <c r="X64" i="3"/>
  <c r="AH29" i="3"/>
  <c r="AH37" i="3"/>
  <c r="AH45" i="3"/>
  <c r="AH61" i="3"/>
  <c r="X31" i="3"/>
  <c r="X39" i="3"/>
  <c r="X47" i="3"/>
  <c r="X63" i="3"/>
  <c r="X65" i="3"/>
  <c r="AH68" i="3"/>
  <c r="AH71" i="3"/>
  <c r="X73" i="3"/>
  <c r="X74" i="3"/>
  <c r="AH79" i="3"/>
  <c r="X81" i="3"/>
  <c r="X82" i="3"/>
  <c r="AH63" i="3"/>
  <c r="AH76" i="3"/>
  <c r="AH84" i="3"/>
  <c r="X88" i="3"/>
  <c r="X96" i="3"/>
  <c r="X112" i="3"/>
  <c r="AH86" i="3"/>
  <c r="X87" i="3"/>
  <c r="AH90" i="3"/>
  <c r="AH93" i="3"/>
  <c r="X95" i="3"/>
  <c r="AH98" i="3"/>
  <c r="AH101" i="3"/>
  <c r="X103" i="3"/>
  <c r="AH106" i="3"/>
  <c r="AH114" i="3"/>
  <c r="X119" i="3"/>
  <c r="AH122" i="3"/>
  <c r="AH125" i="3"/>
  <c r="X127" i="3"/>
  <c r="AH130" i="3"/>
  <c r="AH133" i="3"/>
  <c r="X135" i="3"/>
  <c r="AH138" i="3"/>
  <c r="AH141" i="3"/>
  <c r="J140" i="3"/>
  <c r="L140" i="3" s="1"/>
  <c r="N140" i="3" s="1"/>
  <c r="P140" i="3" s="1"/>
  <c r="J83" i="3"/>
  <c r="J133" i="3"/>
  <c r="L133" i="3" s="1"/>
  <c r="N133" i="3" s="1"/>
  <c r="P133" i="3" s="1"/>
  <c r="J47" i="3"/>
  <c r="L47" i="3" s="1"/>
  <c r="N47" i="3" s="1"/>
  <c r="P47" i="3" s="1"/>
  <c r="J48" i="3"/>
  <c r="L48" i="3" s="1"/>
  <c r="N48" i="3" s="1"/>
  <c r="P48" i="3" s="1"/>
  <c r="J51" i="3"/>
  <c r="J50" i="3"/>
  <c r="L50" i="3" s="1"/>
  <c r="N50" i="3" s="1"/>
  <c r="P50" i="3" s="1"/>
  <c r="J107" i="3"/>
  <c r="L107" i="3" s="1"/>
  <c r="N107" i="3" s="1"/>
  <c r="P107" i="3" s="1"/>
  <c r="J45" i="3"/>
  <c r="L45" i="3" s="1"/>
  <c r="N45" i="3" s="1"/>
  <c r="P45" i="3" s="1"/>
  <c r="J126" i="3"/>
  <c r="L126" i="3" s="1"/>
  <c r="N126" i="3" s="1"/>
  <c r="P126" i="3" s="1"/>
  <c r="J21" i="3"/>
  <c r="J74" i="3"/>
  <c r="L74" i="3" s="1"/>
  <c r="N74" i="3" s="1"/>
  <c r="P74" i="3" s="1"/>
  <c r="J76" i="3"/>
  <c r="L76" i="3" s="1"/>
  <c r="N76" i="3" s="1"/>
  <c r="P76" i="3" s="1"/>
  <c r="J78" i="3"/>
  <c r="L78" i="3" s="1"/>
  <c r="N78" i="3" s="1"/>
  <c r="P78" i="3" s="1"/>
  <c r="J79" i="3"/>
  <c r="L79" i="3" s="1"/>
  <c r="N79" i="3" s="1"/>
  <c r="P79" i="3" s="1"/>
  <c r="J7" i="3"/>
  <c r="L7" i="3" s="1"/>
  <c r="N7" i="3" s="1"/>
  <c r="P7" i="3" s="1"/>
  <c r="J9" i="3"/>
  <c r="L9" i="3" s="1"/>
  <c r="N9" i="3" s="1"/>
  <c r="P9" i="3" s="1"/>
  <c r="J11" i="3"/>
  <c r="L11" i="3" s="1"/>
  <c r="N11" i="3" s="1"/>
  <c r="P11" i="3" s="1"/>
  <c r="J13" i="3"/>
  <c r="L13" i="3" s="1"/>
  <c r="N13" i="3" s="1"/>
  <c r="P13" i="3" s="1"/>
  <c r="J15" i="3"/>
  <c r="L15" i="3" s="1"/>
  <c r="N15" i="3" s="1"/>
  <c r="P15" i="3" s="1"/>
  <c r="J17" i="3"/>
  <c r="L17" i="3" s="1"/>
  <c r="N17" i="3" s="1"/>
  <c r="P17" i="3" s="1"/>
  <c r="J19" i="3"/>
  <c r="L19" i="3" s="1"/>
  <c r="N19" i="3" s="1"/>
  <c r="P19" i="3" s="1"/>
  <c r="J60" i="3"/>
  <c r="L60" i="3" s="1"/>
  <c r="N60" i="3" s="1"/>
  <c r="P60" i="3" s="1"/>
  <c r="J62" i="3"/>
  <c r="L62" i="3" s="1"/>
  <c r="N62" i="3" s="1"/>
  <c r="P62" i="3" s="1"/>
  <c r="J68" i="3"/>
  <c r="L68" i="3" s="1"/>
  <c r="N68" i="3" s="1"/>
  <c r="P68" i="3" s="1"/>
  <c r="J70" i="3"/>
  <c r="L70" i="3" s="1"/>
  <c r="N70" i="3" s="1"/>
  <c r="P70" i="3" s="1"/>
  <c r="J72" i="3"/>
  <c r="L72" i="3" s="1"/>
  <c r="N72" i="3" s="1"/>
  <c r="P72" i="3" s="1"/>
  <c r="J80" i="3"/>
  <c r="L80" i="3" s="1"/>
  <c r="N80" i="3" s="1"/>
  <c r="P80" i="3" s="1"/>
  <c r="J81" i="3"/>
  <c r="L81" i="3" s="1"/>
  <c r="N81" i="3" s="1"/>
  <c r="P81" i="3" s="1"/>
  <c r="J61" i="3"/>
  <c r="L61" i="3" s="1"/>
  <c r="N61" i="3" s="1"/>
  <c r="P61" i="3" s="1"/>
  <c r="J63" i="3"/>
  <c r="L63" i="3" s="1"/>
  <c r="N63" i="3" s="1"/>
  <c r="P63" i="3" s="1"/>
  <c r="J64" i="3"/>
  <c r="L64" i="3" s="1"/>
  <c r="N64" i="3" s="1"/>
  <c r="P64" i="3" s="1"/>
  <c r="J65" i="3"/>
  <c r="L65" i="3" s="1"/>
  <c r="N65" i="3" s="1"/>
  <c r="P65" i="3" s="1"/>
  <c r="J66" i="3"/>
  <c r="J23" i="3"/>
  <c r="J25" i="3"/>
  <c r="J27" i="3"/>
  <c r="J29" i="3"/>
  <c r="L29" i="3" s="1"/>
  <c r="N29" i="3" s="1"/>
  <c r="P29" i="3" s="1"/>
  <c r="J31" i="3"/>
  <c r="L31" i="3" s="1"/>
  <c r="N31" i="3" s="1"/>
  <c r="P31" i="3" s="1"/>
  <c r="J33" i="3"/>
  <c r="L33" i="3" s="1"/>
  <c r="N33" i="3" s="1"/>
  <c r="P33" i="3" s="1"/>
  <c r="J35" i="3"/>
  <c r="J37" i="3"/>
  <c r="L37" i="3" s="1"/>
  <c r="N37" i="3" s="1"/>
  <c r="P37" i="3" s="1"/>
  <c r="J38" i="3"/>
  <c r="L38" i="3" s="1"/>
  <c r="N38" i="3" s="1"/>
  <c r="P38" i="3" s="1"/>
  <c r="J39" i="3"/>
  <c r="L39" i="3" s="1"/>
  <c r="N39" i="3" s="1"/>
  <c r="P39" i="3" s="1"/>
  <c r="J40" i="3"/>
  <c r="L40" i="3" s="1"/>
  <c r="N40" i="3" s="1"/>
  <c r="P40" i="3" s="1"/>
  <c r="J41" i="3"/>
  <c r="L41" i="3" s="1"/>
  <c r="N41" i="3" s="1"/>
  <c r="P41" i="3" s="1"/>
  <c r="J42" i="3"/>
  <c r="L42" i="3" s="1"/>
  <c r="N42" i="3" s="1"/>
  <c r="P42" i="3" s="1"/>
  <c r="J43" i="3"/>
  <c r="J44" i="3"/>
  <c r="L44" i="3" s="1"/>
  <c r="N44" i="3" s="1"/>
  <c r="P44" i="3" s="1"/>
  <c r="J67" i="3"/>
  <c r="J69" i="3"/>
  <c r="L69" i="3" s="1"/>
  <c r="N69" i="3" s="1"/>
  <c r="P69" i="3" s="1"/>
  <c r="J71" i="3"/>
  <c r="L71" i="3" s="1"/>
  <c r="N71" i="3" s="1"/>
  <c r="P71" i="3" s="1"/>
  <c r="J73" i="3"/>
  <c r="L73" i="3" s="1"/>
  <c r="N73" i="3" s="1"/>
  <c r="P73" i="3" s="1"/>
  <c r="J75" i="3"/>
  <c r="L75" i="3" s="1"/>
  <c r="N75" i="3" s="1"/>
  <c r="P75" i="3" s="1"/>
  <c r="J77" i="3"/>
  <c r="L77" i="3" s="1"/>
  <c r="N77" i="3" s="1"/>
  <c r="P77" i="3" s="1"/>
  <c r="J84" i="3"/>
  <c r="L84" i="3" s="1"/>
  <c r="N84" i="3" s="1"/>
  <c r="P84" i="3" s="1"/>
  <c r="J85" i="3"/>
  <c r="L85" i="3" s="1"/>
  <c r="N85" i="3" s="1"/>
  <c r="P85" i="3" s="1"/>
  <c r="J86" i="3"/>
  <c r="L86" i="3" s="1"/>
  <c r="N86" i="3" s="1"/>
  <c r="P86" i="3" s="1"/>
  <c r="J87" i="3"/>
  <c r="L87" i="3" s="1"/>
  <c r="N87" i="3" s="1"/>
  <c r="P87" i="3" s="1"/>
  <c r="J88" i="3"/>
  <c r="L88" i="3" s="1"/>
  <c r="N88" i="3" s="1"/>
  <c r="P88" i="3" s="1"/>
  <c r="J89" i="3"/>
  <c r="L89" i="3" s="1"/>
  <c r="N89" i="3" s="1"/>
  <c r="P89" i="3" s="1"/>
  <c r="J90" i="3"/>
  <c r="L90" i="3" s="1"/>
  <c r="N90" i="3" s="1"/>
  <c r="P90" i="3" s="1"/>
  <c r="J91" i="3"/>
  <c r="L91" i="3" s="1"/>
  <c r="N91" i="3" s="1"/>
  <c r="P91" i="3" s="1"/>
  <c r="J92" i="3"/>
  <c r="L92" i="3" s="1"/>
  <c r="N92" i="3" s="1"/>
  <c r="P92" i="3" s="1"/>
  <c r="J93" i="3"/>
  <c r="L93" i="3" s="1"/>
  <c r="N93" i="3" s="1"/>
  <c r="P93" i="3" s="1"/>
  <c r="J94" i="3"/>
  <c r="L94" i="3" s="1"/>
  <c r="N94" i="3" s="1"/>
  <c r="P94" i="3" s="1"/>
  <c r="J95" i="3"/>
  <c r="L95" i="3" s="1"/>
  <c r="N95" i="3" s="1"/>
  <c r="P95" i="3" s="1"/>
  <c r="J96" i="3"/>
  <c r="L96" i="3" s="1"/>
  <c r="N96" i="3" s="1"/>
  <c r="P96" i="3" s="1"/>
  <c r="J97" i="3"/>
  <c r="L97" i="3" s="1"/>
  <c r="N97" i="3" s="1"/>
  <c r="P97" i="3" s="1"/>
  <c r="J98" i="3"/>
  <c r="L98" i="3" s="1"/>
  <c r="N98" i="3" s="1"/>
  <c r="P98" i="3" s="1"/>
  <c r="J99" i="3"/>
  <c r="L99" i="3" s="1"/>
  <c r="N99" i="3" s="1"/>
  <c r="P99" i="3" s="1"/>
  <c r="J46" i="3"/>
  <c r="L46" i="3" s="1"/>
  <c r="N46" i="3" s="1"/>
  <c r="P46" i="3" s="1"/>
  <c r="J49" i="3"/>
  <c r="L49" i="3" s="1"/>
  <c r="N49" i="3" s="1"/>
  <c r="P49" i="3" s="1"/>
  <c r="J8" i="3"/>
  <c r="L8" i="3" s="1"/>
  <c r="N8" i="3" s="1"/>
  <c r="P8" i="3" s="1"/>
  <c r="J10" i="3"/>
  <c r="L10" i="3" s="1"/>
  <c r="N10" i="3" s="1"/>
  <c r="P10" i="3" s="1"/>
  <c r="J12" i="3"/>
  <c r="L12" i="3" s="1"/>
  <c r="N12" i="3" s="1"/>
  <c r="P12" i="3" s="1"/>
  <c r="J14" i="3"/>
  <c r="L14" i="3" s="1"/>
  <c r="N14" i="3" s="1"/>
  <c r="P14" i="3" s="1"/>
  <c r="J16" i="3"/>
  <c r="L16" i="3" s="1"/>
  <c r="N16" i="3" s="1"/>
  <c r="P16" i="3" s="1"/>
  <c r="J18" i="3"/>
  <c r="L18" i="3" s="1"/>
  <c r="N18" i="3" s="1"/>
  <c r="P18" i="3" s="1"/>
  <c r="J20" i="3"/>
  <c r="L20" i="3" s="1"/>
  <c r="N20" i="3" s="1"/>
  <c r="P20" i="3" s="1"/>
  <c r="J22" i="3"/>
  <c r="L22" i="3" s="1"/>
  <c r="N22" i="3" s="1"/>
  <c r="P22" i="3" s="1"/>
  <c r="J24" i="3"/>
  <c r="L24" i="3" s="1"/>
  <c r="N24" i="3" s="1"/>
  <c r="P24" i="3" s="1"/>
  <c r="J26" i="3"/>
  <c r="L26" i="3" s="1"/>
  <c r="N26" i="3" s="1"/>
  <c r="P26" i="3" s="1"/>
  <c r="J28" i="3"/>
  <c r="L28" i="3" s="1"/>
  <c r="N28" i="3" s="1"/>
  <c r="P28" i="3" s="1"/>
  <c r="J30" i="3"/>
  <c r="L30" i="3" s="1"/>
  <c r="N30" i="3" s="1"/>
  <c r="P30" i="3" s="1"/>
  <c r="J32" i="3"/>
  <c r="L32" i="3" s="1"/>
  <c r="N32" i="3" s="1"/>
  <c r="P32" i="3" s="1"/>
  <c r="J34" i="3"/>
  <c r="L34" i="3" s="1"/>
  <c r="N34" i="3" s="1"/>
  <c r="P34" i="3" s="1"/>
  <c r="J36" i="3"/>
  <c r="L36" i="3" s="1"/>
  <c r="N36" i="3" s="1"/>
  <c r="P36" i="3" s="1"/>
  <c r="J101" i="3"/>
  <c r="L101" i="3" s="1"/>
  <c r="N101" i="3" s="1"/>
  <c r="P101" i="3" s="1"/>
  <c r="J103" i="3"/>
  <c r="L103" i="3" s="1"/>
  <c r="N103" i="3" s="1"/>
  <c r="P103" i="3" s="1"/>
  <c r="J105" i="3"/>
  <c r="L105" i="3" s="1"/>
  <c r="N105" i="3" s="1"/>
  <c r="P105" i="3" s="1"/>
  <c r="J109" i="3"/>
  <c r="L109" i="3" s="1"/>
  <c r="N109" i="3" s="1"/>
  <c r="P109" i="3" s="1"/>
  <c r="J111" i="3"/>
  <c r="L111" i="3" s="1"/>
  <c r="N111" i="3" s="1"/>
  <c r="P111" i="3" s="1"/>
  <c r="J113" i="3"/>
  <c r="L113" i="3" s="1"/>
  <c r="N113" i="3" s="1"/>
  <c r="P113" i="3" s="1"/>
  <c r="J115" i="3"/>
  <c r="L115" i="3" s="1"/>
  <c r="N115" i="3" s="1"/>
  <c r="P115" i="3" s="1"/>
  <c r="J117" i="3"/>
  <c r="L117" i="3" s="1"/>
  <c r="N117" i="3" s="1"/>
  <c r="P117" i="3" s="1"/>
  <c r="J119" i="3"/>
  <c r="L119" i="3" s="1"/>
  <c r="N119" i="3" s="1"/>
  <c r="P119" i="3" s="1"/>
  <c r="J121" i="3"/>
  <c r="L121" i="3" s="1"/>
  <c r="N121" i="3" s="1"/>
  <c r="P121" i="3" s="1"/>
  <c r="J123" i="3"/>
  <c r="L123" i="3" s="1"/>
  <c r="N123" i="3" s="1"/>
  <c r="P123" i="3" s="1"/>
  <c r="J125" i="3"/>
  <c r="L125" i="3" s="1"/>
  <c r="N125" i="3" s="1"/>
  <c r="P125" i="3" s="1"/>
  <c r="J127" i="3"/>
  <c r="L127" i="3" s="1"/>
  <c r="N127" i="3" s="1"/>
  <c r="P127" i="3" s="1"/>
  <c r="J129" i="3"/>
  <c r="L129" i="3" s="1"/>
  <c r="N129" i="3" s="1"/>
  <c r="P129" i="3" s="1"/>
  <c r="J131" i="3"/>
  <c r="L131" i="3" s="1"/>
  <c r="N131" i="3" s="1"/>
  <c r="P131" i="3" s="1"/>
  <c r="J135" i="3"/>
  <c r="L135" i="3" s="1"/>
  <c r="N135" i="3" s="1"/>
  <c r="P135" i="3" s="1"/>
  <c r="J137" i="3"/>
  <c r="L137" i="3" s="1"/>
  <c r="N137" i="3" s="1"/>
  <c r="P137" i="3" s="1"/>
  <c r="J139" i="3"/>
  <c r="L139" i="3" s="1"/>
  <c r="N139" i="3" s="1"/>
  <c r="P139" i="3" s="1"/>
  <c r="J141" i="3"/>
  <c r="L141" i="3" s="1"/>
  <c r="N141" i="3" s="1"/>
  <c r="P141" i="3" s="1"/>
  <c r="AI83" i="3" l="1"/>
  <c r="AI134" i="3"/>
  <c r="AI124" i="3"/>
  <c r="Z134" i="3"/>
  <c r="AI102" i="3"/>
  <c r="AI116" i="3"/>
  <c r="AI110" i="3"/>
  <c r="AI22" i="3"/>
  <c r="AI68" i="3"/>
  <c r="AI118" i="3"/>
  <c r="AI117" i="3"/>
  <c r="AI7" i="3"/>
  <c r="AI15" i="3"/>
  <c r="AI18" i="3"/>
  <c r="AI123" i="3"/>
  <c r="AI99" i="3"/>
  <c r="AI42" i="3"/>
  <c r="AI122" i="3"/>
  <c r="AI111" i="3"/>
  <c r="AI77" i="3"/>
  <c r="AI131" i="3"/>
  <c r="AI26" i="3"/>
  <c r="AI100" i="3"/>
  <c r="Z118" i="3"/>
  <c r="AI80" i="3"/>
  <c r="L83" i="3"/>
  <c r="N83" i="3" s="1"/>
  <c r="P83" i="3" s="1"/>
  <c r="AI114" i="3"/>
  <c r="AI106" i="3"/>
  <c r="AI97" i="3"/>
  <c r="AI93" i="3"/>
  <c r="AI36" i="3"/>
  <c r="AI132" i="3"/>
  <c r="AI108" i="3"/>
  <c r="AI126" i="3"/>
  <c r="AI45" i="3"/>
  <c r="AI28" i="3"/>
  <c r="AI71" i="3"/>
  <c r="AI10" i="3"/>
  <c r="AI140" i="3"/>
  <c r="AI129" i="3"/>
  <c r="AI107" i="3"/>
  <c r="Z107" i="3"/>
  <c r="L35" i="3"/>
  <c r="N35" i="3" s="1"/>
  <c r="AI35" i="3"/>
  <c r="L27" i="3"/>
  <c r="N27" i="3" s="1"/>
  <c r="P27" i="3" s="1"/>
  <c r="AI27" i="3"/>
  <c r="AI130" i="3"/>
  <c r="Z111" i="3"/>
  <c r="AI90" i="3"/>
  <c r="Z123" i="3"/>
  <c r="AI84" i="3"/>
  <c r="AI70" i="3"/>
  <c r="AI75" i="3"/>
  <c r="AI61" i="3"/>
  <c r="Z42" i="3"/>
  <c r="AI86" i="3"/>
  <c r="AI33" i="3"/>
  <c r="AI9" i="3"/>
  <c r="AI91" i="3"/>
  <c r="L136" i="3"/>
  <c r="N136" i="3" s="1"/>
  <c r="AI136" i="3"/>
  <c r="L128" i="3"/>
  <c r="N128" i="3" s="1"/>
  <c r="AI128" i="3"/>
  <c r="AI85" i="3"/>
  <c r="AI115" i="3"/>
  <c r="Z115" i="3"/>
  <c r="AI50" i="3"/>
  <c r="AI19" i="3"/>
  <c r="AI29" i="3"/>
  <c r="AI48" i="3"/>
  <c r="L120" i="3"/>
  <c r="N120" i="3" s="1"/>
  <c r="AI120" i="3"/>
  <c r="L104" i="3"/>
  <c r="N104" i="3" s="1"/>
  <c r="AI104" i="3"/>
  <c r="L43" i="3"/>
  <c r="N43" i="3" s="1"/>
  <c r="AI43" i="3"/>
  <c r="L25" i="3"/>
  <c r="N25" i="3" s="1"/>
  <c r="P25" i="3" s="1"/>
  <c r="AI25" i="3"/>
  <c r="L21" i="3"/>
  <c r="N21" i="3" s="1"/>
  <c r="P21" i="3" s="1"/>
  <c r="AI21" i="3"/>
  <c r="Z122" i="3"/>
  <c r="AI92" i="3"/>
  <c r="AI137" i="3"/>
  <c r="AI121" i="3"/>
  <c r="AI105" i="3"/>
  <c r="AI89" i="3"/>
  <c r="Z99" i="3"/>
  <c r="AI76" i="3"/>
  <c r="AI78" i="3"/>
  <c r="AI141" i="3"/>
  <c r="AI109" i="3"/>
  <c r="AI94" i="3"/>
  <c r="AI125" i="3"/>
  <c r="AI133" i="3"/>
  <c r="AI72" i="3"/>
  <c r="AI40" i="3"/>
  <c r="AI24" i="3"/>
  <c r="AI11" i="3"/>
  <c r="AI79" i="3"/>
  <c r="AI20" i="3"/>
  <c r="AI14" i="3"/>
  <c r="AI44" i="3"/>
  <c r="AI60" i="3"/>
  <c r="AI32" i="3"/>
  <c r="AI16" i="3"/>
  <c r="AI8" i="3"/>
  <c r="AI38" i="3"/>
  <c r="Z38" i="3"/>
  <c r="AI139" i="3"/>
  <c r="AI34" i="3"/>
  <c r="AI30" i="3"/>
  <c r="AI69" i="3"/>
  <c r="L67" i="3"/>
  <c r="N67" i="3" s="1"/>
  <c r="AI67" i="3"/>
  <c r="L66" i="3"/>
  <c r="N66" i="3" s="1"/>
  <c r="AI66" i="3"/>
  <c r="AI113" i="3"/>
  <c r="AI37" i="3"/>
  <c r="AI41" i="3"/>
  <c r="L23" i="3"/>
  <c r="N23" i="3" s="1"/>
  <c r="P23" i="3" s="1"/>
  <c r="AI23" i="3"/>
  <c r="L51" i="3"/>
  <c r="N51" i="3" s="1"/>
  <c r="P51" i="3" s="1"/>
  <c r="AI51" i="3"/>
  <c r="AI138" i="3"/>
  <c r="AI98" i="3"/>
  <c r="AI101" i="3"/>
  <c r="AI49" i="3"/>
  <c r="AI13" i="3"/>
  <c r="AI17" i="3"/>
  <c r="AI12" i="3"/>
  <c r="AI62" i="3"/>
  <c r="AI46" i="3"/>
  <c r="AI135" i="3"/>
  <c r="Z135" i="3"/>
  <c r="AI119" i="3"/>
  <c r="Z119" i="3"/>
  <c r="Z31" i="3"/>
  <c r="AI31" i="3"/>
  <c r="Z96" i="3"/>
  <c r="AI96" i="3"/>
  <c r="Z39" i="3"/>
  <c r="AI39" i="3"/>
  <c r="Z88" i="3"/>
  <c r="AI88" i="3"/>
  <c r="AI73" i="3"/>
  <c r="Z73" i="3"/>
  <c r="AI127" i="3"/>
  <c r="Z127" i="3"/>
  <c r="AI103" i="3"/>
  <c r="Z103" i="3"/>
  <c r="AI87" i="3"/>
  <c r="Z87" i="3"/>
  <c r="Z82" i="3"/>
  <c r="AI82" i="3"/>
  <c r="AI65" i="3"/>
  <c r="Z65" i="3"/>
  <c r="Z47" i="3"/>
  <c r="AI47" i="3"/>
  <c r="AI95" i="3"/>
  <c r="Z95" i="3"/>
  <c r="Z112" i="3"/>
  <c r="AI112" i="3"/>
  <c r="AI81" i="3"/>
  <c r="Z81" i="3"/>
  <c r="Z74" i="3"/>
  <c r="AI74" i="3"/>
  <c r="Z63" i="3"/>
  <c r="AI63" i="3"/>
  <c r="AI64" i="3"/>
  <c r="Z64" i="3"/>
  <c r="E28" i="1"/>
  <c r="P120" i="3" l="1"/>
  <c r="P66" i="3"/>
  <c r="P35" i="3"/>
  <c r="P104" i="3"/>
  <c r="P128" i="3"/>
  <c r="P43" i="3"/>
  <c r="P136" i="3"/>
  <c r="P67" i="3"/>
  <c r="AH21" i="4" l="1"/>
  <c r="X21" i="4"/>
  <c r="Z21" i="4" s="1"/>
  <c r="J21" i="4"/>
  <c r="L21" i="4" s="1"/>
  <c r="N21" i="4" s="1"/>
  <c r="AH23" i="4"/>
  <c r="J49" i="4"/>
  <c r="L49" i="4" s="1"/>
  <c r="N49" i="4" s="1"/>
  <c r="J41" i="4"/>
  <c r="L41" i="4" s="1"/>
  <c r="N41" i="4" s="1"/>
  <c r="J31" i="4"/>
  <c r="L31" i="4" s="1"/>
  <c r="N31" i="4" s="1"/>
  <c r="J29" i="4"/>
  <c r="L29" i="4" s="1"/>
  <c r="N29" i="4" s="1"/>
  <c r="J23" i="4"/>
  <c r="L23" i="4" s="1"/>
  <c r="N23" i="4" s="1"/>
  <c r="AH40" i="4"/>
  <c r="AH28" i="4"/>
  <c r="AH12" i="4"/>
  <c r="AH8" i="4"/>
  <c r="AH49" i="4"/>
  <c r="AH41" i="4"/>
  <c r="AH29" i="4"/>
  <c r="AH31" i="4"/>
  <c r="J46" i="4"/>
  <c r="L46" i="4" s="1"/>
  <c r="N46" i="4" s="1"/>
  <c r="P46" i="4" s="1"/>
  <c r="J42" i="4"/>
  <c r="L42" i="4" s="1"/>
  <c r="N42" i="4" s="1"/>
  <c r="P42" i="4" s="1"/>
  <c r="J40" i="4"/>
  <c r="L40" i="4" s="1"/>
  <c r="N40" i="4" s="1"/>
  <c r="P40" i="4" s="1"/>
  <c r="J28" i="4"/>
  <c r="L28" i="4" s="1"/>
  <c r="N28" i="4" s="1"/>
  <c r="P28" i="4" s="1"/>
  <c r="J26" i="4"/>
  <c r="L26" i="4" s="1"/>
  <c r="N26" i="4" s="1"/>
  <c r="J12" i="4"/>
  <c r="L12" i="4" s="1"/>
  <c r="N12" i="4" s="1"/>
  <c r="J10" i="4"/>
  <c r="L10" i="4" s="1"/>
  <c r="N10" i="4" s="1"/>
  <c r="P10" i="4" s="1"/>
  <c r="J8" i="4"/>
  <c r="L8" i="4" s="1"/>
  <c r="N8" i="4" s="1"/>
  <c r="X49" i="4"/>
  <c r="Z49" i="4" s="1"/>
  <c r="X46" i="4"/>
  <c r="Z46" i="4" s="1"/>
  <c r="X42" i="4"/>
  <c r="Z42" i="4" s="1"/>
  <c r="X41" i="4"/>
  <c r="Z41" i="4" s="1"/>
  <c r="X40" i="4"/>
  <c r="Z40" i="4" s="1"/>
  <c r="X31" i="4"/>
  <c r="Z31" i="4" s="1"/>
  <c r="X29" i="4"/>
  <c r="Z29" i="4" s="1"/>
  <c r="X28" i="4"/>
  <c r="Z28" i="4" s="1"/>
  <c r="X26" i="4"/>
  <c r="Z26" i="4" s="1"/>
  <c r="X23" i="4"/>
  <c r="Z23" i="4" s="1"/>
  <c r="X12" i="4"/>
  <c r="Z12" i="4" s="1"/>
  <c r="X10" i="4"/>
  <c r="Z10" i="4" s="1"/>
  <c r="X8" i="4"/>
  <c r="Z8" i="4" s="1"/>
  <c r="AH46" i="4"/>
  <c r="AH42" i="4"/>
  <c r="AH26" i="4"/>
  <c r="AH10" i="4"/>
  <c r="X9" i="4"/>
  <c r="Z9" i="4" s="1"/>
  <c r="J30" i="4"/>
  <c r="L30" i="4" s="1"/>
  <c r="N30" i="4" s="1"/>
  <c r="J14" i="4"/>
  <c r="L14" i="4" s="1"/>
  <c r="N14" i="4" s="1"/>
  <c r="X48" i="4"/>
  <c r="Z48" i="4" s="1"/>
  <c r="X14" i="4"/>
  <c r="Z14" i="4" s="1"/>
  <c r="J48" i="4"/>
  <c r="L48" i="4" s="1"/>
  <c r="N48" i="4" s="1"/>
  <c r="J36" i="4"/>
  <c r="L36" i="4" s="1"/>
  <c r="N36" i="4" s="1"/>
  <c r="P36" i="4" s="1"/>
  <c r="J37" i="4"/>
  <c r="L37" i="4" s="1"/>
  <c r="N37" i="4" s="1"/>
  <c r="P37" i="4" s="1"/>
  <c r="J15" i="4"/>
  <c r="L15" i="4" s="1"/>
  <c r="N15" i="4" s="1"/>
  <c r="J9" i="4"/>
  <c r="L9" i="4" s="1"/>
  <c r="N9" i="4" s="1"/>
  <c r="AH19" i="4"/>
  <c r="AH15" i="4"/>
  <c r="J34" i="4"/>
  <c r="L34" i="4" s="1"/>
  <c r="N34" i="4" s="1"/>
  <c r="X37" i="4"/>
  <c r="Z37" i="4" s="1"/>
  <c r="X34" i="4"/>
  <c r="Z34" i="4" s="1"/>
  <c r="X19" i="4"/>
  <c r="Z19" i="4" s="1"/>
  <c r="X15" i="4"/>
  <c r="Z15" i="4" s="1"/>
  <c r="J19" i="4"/>
  <c r="L19" i="4" s="1"/>
  <c r="N19" i="4" s="1"/>
  <c r="X32" i="4"/>
  <c r="Z32" i="4" s="1"/>
  <c r="AH48" i="4"/>
  <c r="AH36" i="4"/>
  <c r="X36" i="4"/>
  <c r="Z36" i="4" s="1"/>
  <c r="X30" i="4"/>
  <c r="Z30" i="4" s="1"/>
  <c r="AH37" i="4"/>
  <c r="AH9" i="4"/>
  <c r="AH34" i="4"/>
  <c r="AH30" i="4"/>
  <c r="AH14" i="4"/>
  <c r="J38" i="4"/>
  <c r="L38" i="4" s="1"/>
  <c r="N38" i="4" s="1"/>
  <c r="J32" i="4"/>
  <c r="L32" i="4" s="1"/>
  <c r="N32" i="4" s="1"/>
  <c r="P32" i="4" s="1"/>
  <c r="X47" i="4"/>
  <c r="Z47" i="4" s="1"/>
  <c r="X38" i="4"/>
  <c r="Z38" i="4" s="1"/>
  <c r="J25" i="4"/>
  <c r="L25" i="4" s="1"/>
  <c r="N25" i="4" s="1"/>
  <c r="P25" i="4" s="1"/>
  <c r="J17" i="4"/>
  <c r="L17" i="4" s="1"/>
  <c r="N17" i="4" s="1"/>
  <c r="X35" i="4"/>
  <c r="Z35" i="4" s="1"/>
  <c r="J47" i="4"/>
  <c r="L47" i="4" s="1"/>
  <c r="N47" i="4" s="1"/>
  <c r="J43" i="4"/>
  <c r="L43" i="4" s="1"/>
  <c r="N43" i="4" s="1"/>
  <c r="J22" i="4"/>
  <c r="L22" i="4" s="1"/>
  <c r="N22" i="4" s="1"/>
  <c r="X27" i="4"/>
  <c r="Z27" i="4" s="1"/>
  <c r="X24" i="4"/>
  <c r="Z24" i="4" s="1"/>
  <c r="AH47" i="4"/>
  <c r="AH43" i="4"/>
  <c r="AH11" i="4"/>
  <c r="X43" i="4"/>
  <c r="Z43" i="4" s="1"/>
  <c r="J24" i="4"/>
  <c r="L24" i="4" s="1"/>
  <c r="N24" i="4" s="1"/>
  <c r="P24" i="4" s="1"/>
  <c r="J20" i="4"/>
  <c r="L20" i="4" s="1"/>
  <c r="N20" i="4" s="1"/>
  <c r="J16" i="4"/>
  <c r="L16" i="4" s="1"/>
  <c r="N16" i="4" s="1"/>
  <c r="X25" i="4"/>
  <c r="Z25" i="4" s="1"/>
  <c r="X22" i="4"/>
  <c r="Z22" i="4" s="1"/>
  <c r="X20" i="4"/>
  <c r="Z20" i="4" s="1"/>
  <c r="X17" i="4"/>
  <c r="Z17" i="4" s="1"/>
  <c r="X16" i="4"/>
  <c r="Z16" i="4" s="1"/>
  <c r="AH35" i="4"/>
  <c r="AH27" i="4"/>
  <c r="J35" i="4"/>
  <c r="L35" i="4" s="1"/>
  <c r="N35" i="4" s="1"/>
  <c r="X13" i="4"/>
  <c r="Z13" i="4" s="1"/>
  <c r="X11" i="4"/>
  <c r="Z11" i="4" s="1"/>
  <c r="AH32" i="4"/>
  <c r="AH24" i="4"/>
  <c r="AH20" i="4"/>
  <c r="AH16" i="4"/>
  <c r="J27" i="4"/>
  <c r="L27" i="4" s="1"/>
  <c r="N27" i="4" s="1"/>
  <c r="J13" i="4"/>
  <c r="L13" i="4" s="1"/>
  <c r="N13" i="4" s="1"/>
  <c r="AH25" i="4"/>
  <c r="AH17" i="4"/>
  <c r="AH13" i="4"/>
  <c r="J11" i="4"/>
  <c r="L11" i="4" s="1"/>
  <c r="N11" i="4" s="1"/>
  <c r="AH38" i="4"/>
  <c r="AH22" i="4"/>
  <c r="AH39" i="4"/>
  <c r="J44" i="4"/>
  <c r="L44" i="4" s="1"/>
  <c r="N44" i="4" s="1"/>
  <c r="X18" i="4"/>
  <c r="Z18" i="4" s="1"/>
  <c r="X33" i="4"/>
  <c r="Z33" i="4" s="1"/>
  <c r="AH44" i="4"/>
  <c r="X45" i="4"/>
  <c r="Z45" i="4" s="1"/>
  <c r="J33" i="4"/>
  <c r="L33" i="4" s="1"/>
  <c r="N33" i="4" s="1"/>
  <c r="J18" i="4"/>
  <c r="L18" i="4" s="1"/>
  <c r="N18" i="4" s="1"/>
  <c r="X44" i="4"/>
  <c r="Z44" i="4" s="1"/>
  <c r="AH45" i="4"/>
  <c r="AH33" i="4"/>
  <c r="AH18" i="4"/>
  <c r="J39" i="4"/>
  <c r="L39" i="4" s="1"/>
  <c r="N39" i="4" s="1"/>
  <c r="X39" i="4"/>
  <c r="Z39" i="4" s="1"/>
  <c r="J45" i="4"/>
  <c r="L45" i="4" s="1"/>
  <c r="N45" i="4" s="1"/>
  <c r="P16" i="4" l="1"/>
  <c r="P30" i="4"/>
  <c r="P8" i="4"/>
  <c r="P15" i="4"/>
  <c r="P47" i="4"/>
  <c r="P9" i="4"/>
  <c r="P20" i="4"/>
  <c r="P14" i="4"/>
  <c r="P22" i="4"/>
  <c r="P48" i="4"/>
  <c r="P27" i="4"/>
  <c r="P12" i="4"/>
  <c r="P18" i="4"/>
  <c r="P35" i="4"/>
  <c r="P23" i="4"/>
  <c r="P39" i="4"/>
  <c r="P29" i="4"/>
  <c r="P21" i="4"/>
  <c r="P41" i="4"/>
  <c r="P45" i="4"/>
  <c r="P17" i="4"/>
  <c r="P34" i="4"/>
  <c r="P11" i="4"/>
  <c r="P26" i="4"/>
  <c r="P33" i="4"/>
  <c r="P44" i="4"/>
  <c r="P49" i="4"/>
  <c r="P19" i="4"/>
  <c r="P13" i="4"/>
  <c r="P31" i="4"/>
  <c r="P38" i="4"/>
  <c r="P43" i="4"/>
  <c r="D10" i="1" l="1"/>
  <c r="F10" i="1" l="1"/>
  <c r="O50" i="4" l="1" a="1"/>
  <c r="O50" i="4" s="1"/>
  <c r="C50" i="4" a="1"/>
  <c r="C50" i="4" s="1"/>
  <c r="T50" i="4" a="1"/>
  <c r="T50" i="4" s="1"/>
  <c r="AE50" i="4" a="1"/>
  <c r="AE50" i="4" s="1"/>
  <c r="D50" i="4" a="1"/>
  <c r="D50" i="4" s="1"/>
  <c r="H50" i="4" a="1"/>
  <c r="H50" i="4" s="1"/>
  <c r="G50" i="4" a="1"/>
  <c r="G50" i="4" s="1"/>
  <c r="Y50" i="4" a="1"/>
  <c r="Y50" i="4" s="1"/>
  <c r="E50" i="4" a="1"/>
  <c r="E50" i="4" s="1"/>
  <c r="I50" i="4" a="1"/>
  <c r="I50" i="4" s="1"/>
  <c r="AC50" i="4" a="1"/>
  <c r="AC50" i="4" s="1"/>
  <c r="AA50" i="4" a="1"/>
  <c r="AA50" i="4" s="1"/>
  <c r="AB50" i="4" a="1"/>
  <c r="AB50" i="4" s="1"/>
  <c r="AF50" i="4" a="1"/>
  <c r="AF50" i="4" s="1"/>
  <c r="AG50" i="4" a="1"/>
  <c r="AG50" i="4" s="1"/>
  <c r="K50" i="4" a="1"/>
  <c r="K50" i="4" s="1"/>
  <c r="W50" i="4" a="1"/>
  <c r="W50" i="4" s="1"/>
  <c r="V50" i="4" a="1"/>
  <c r="V50" i="4" s="1"/>
  <c r="AH7" i="4"/>
  <c r="AD50" i="4" a="1"/>
  <c r="AD50" i="4" s="1"/>
  <c r="R50" i="4" a="1"/>
  <c r="R50" i="4" s="1"/>
  <c r="S50" i="4" a="1"/>
  <c r="S50" i="4" s="1"/>
  <c r="Q50" i="4" a="1"/>
  <c r="Q50" i="4" s="1"/>
  <c r="U50" i="4" a="1"/>
  <c r="U50" i="4" s="1"/>
  <c r="AI36" i="4" l="1"/>
  <c r="F50" i="4" a="1"/>
  <c r="F50" i="4" s="1"/>
  <c r="AI35" i="4"/>
  <c r="AH50" i="4" a="1"/>
  <c r="AH50" i="4" s="1"/>
  <c r="I143" i="3" l="1" a="1"/>
  <c r="I143" i="3" s="1"/>
  <c r="H143" i="3" a="1"/>
  <c r="H143" i="3" s="1"/>
  <c r="F143" i="3" a="1"/>
  <c r="F143" i="3" s="1"/>
  <c r="G143" i="3" a="1"/>
  <c r="G143" i="3" s="1"/>
  <c r="O143" i="3" a="1"/>
  <c r="O143" i="3" s="1"/>
  <c r="S143" i="3" a="1"/>
  <c r="S143" i="3" s="1"/>
  <c r="W143" i="3" a="1"/>
  <c r="W143" i="3" s="1"/>
  <c r="AG143" i="3" a="1"/>
  <c r="AG143" i="3" s="1"/>
  <c r="D143" i="3" a="1"/>
  <c r="D143" i="3" s="1"/>
  <c r="T143" i="3" a="1"/>
  <c r="T143" i="3" s="1"/>
  <c r="AD143" i="3" a="1"/>
  <c r="AD143" i="3" s="1"/>
  <c r="AC143" i="3" a="1"/>
  <c r="AC143" i="3" s="1"/>
  <c r="K143" i="3" a="1"/>
  <c r="K143" i="3" s="1"/>
  <c r="Q143" i="3" a="1"/>
  <c r="Q143" i="3" s="1"/>
  <c r="U143" i="3" a="1"/>
  <c r="U143" i="3" s="1"/>
  <c r="Y143" i="3" a="1"/>
  <c r="Y143" i="3" s="1"/>
  <c r="AA143" i="3" a="1"/>
  <c r="AA143" i="3" s="1"/>
  <c r="AE143" i="3" a="1"/>
  <c r="AE143" i="3" s="1"/>
  <c r="C143" i="3" a="1"/>
  <c r="C143" i="3" s="1"/>
  <c r="E143" i="3" a="1"/>
  <c r="E143" i="3" s="1"/>
  <c r="M143" i="3" a="1"/>
  <c r="M143" i="3" s="1"/>
  <c r="R143" i="3" a="1"/>
  <c r="R143" i="3" s="1"/>
  <c r="V143" i="3" a="1"/>
  <c r="V143" i="3" s="1"/>
  <c r="AB143" i="3" a="1"/>
  <c r="AB143" i="3" s="1"/>
  <c r="AF143" i="3" a="1"/>
  <c r="AF143" i="3" s="1"/>
  <c r="J6" i="3" l="1"/>
  <c r="AI43" i="4" l="1"/>
  <c r="D87" i="1" l="1"/>
  <c r="D52" i="1"/>
  <c r="F4" i="1" l="1"/>
  <c r="F5" i="1"/>
  <c r="F6" i="1"/>
  <c r="F7" i="1"/>
  <c r="F8" i="1"/>
  <c r="F9" i="1"/>
  <c r="F13" i="1"/>
  <c r="F14" i="1"/>
  <c r="F15" i="1"/>
  <c r="F16" i="1"/>
  <c r="F17" i="1"/>
  <c r="F18" i="1"/>
  <c r="F19" i="1"/>
  <c r="F20" i="1"/>
  <c r="D21" i="1"/>
  <c r="E21" i="1"/>
  <c r="F24" i="1"/>
  <c r="F25" i="1"/>
  <c r="F26" i="1"/>
  <c r="F27" i="1"/>
  <c r="D28" i="1"/>
  <c r="F30" i="1"/>
  <c r="F31" i="1"/>
  <c r="F32" i="1"/>
  <c r="F38" i="1"/>
  <c r="F39" i="1"/>
  <c r="F40" i="1"/>
  <c r="F41" i="1"/>
  <c r="F42" i="1"/>
  <c r="D43" i="1"/>
  <c r="E43" i="1"/>
  <c r="D49" i="1"/>
  <c r="E49" i="1"/>
  <c r="D50" i="1"/>
  <c r="E50" i="1"/>
  <c r="E52" i="1"/>
  <c r="F82" i="1"/>
  <c r="F83" i="1"/>
  <c r="F84" i="1"/>
  <c r="D51" i="1"/>
  <c r="E51" i="1"/>
  <c r="F85" i="1"/>
  <c r="F86" i="1"/>
  <c r="E87" i="1"/>
  <c r="E57" i="1" s="1"/>
  <c r="L6" i="3"/>
  <c r="X6" i="3"/>
  <c r="AH6" i="3"/>
  <c r="J7" i="4"/>
  <c r="X7" i="4"/>
  <c r="F48" i="1" l="1"/>
  <c r="N6" i="3"/>
  <c r="J143" i="3" a="1"/>
  <c r="J143" i="3" s="1"/>
  <c r="AH143" i="3" a="1"/>
  <c r="AH143" i="3" s="1"/>
  <c r="Z6" i="3"/>
  <c r="X143" i="3" a="1"/>
  <c r="X143" i="3" s="1"/>
  <c r="L7" i="4"/>
  <c r="N7" i="4" s="1"/>
  <c r="J50" i="4" a="1"/>
  <c r="J50" i="4" s="1"/>
  <c r="AI50" i="4" s="1"/>
  <c r="Z7" i="4"/>
  <c r="Z50" i="4" s="1" a="1"/>
  <c r="Z50" i="4" s="1"/>
  <c r="X50" i="4" a="1"/>
  <c r="X50" i="4" s="1"/>
  <c r="F50" i="1"/>
  <c r="F51" i="1"/>
  <c r="F49" i="1"/>
  <c r="F52" i="1"/>
  <c r="F87" i="1"/>
  <c r="F60" i="1" s="1"/>
  <c r="D54" i="1"/>
  <c r="E33" i="1"/>
  <c r="D33" i="1"/>
  <c r="AI6" i="3"/>
  <c r="F43" i="1"/>
  <c r="AI49" i="4"/>
  <c r="AI48" i="4"/>
  <c r="AI47" i="4"/>
  <c r="AI46" i="4"/>
  <c r="AI45" i="4"/>
  <c r="AI44" i="4"/>
  <c r="AI42" i="4"/>
  <c r="AI41" i="4"/>
  <c r="AI40" i="4"/>
  <c r="AI39" i="4"/>
  <c r="AI38" i="4"/>
  <c r="AI37" i="4"/>
  <c r="AI34" i="4"/>
  <c r="AI33" i="4"/>
  <c r="AI32" i="4"/>
  <c r="AI31" i="4"/>
  <c r="AI30" i="4"/>
  <c r="AI29" i="4"/>
  <c r="AI28" i="4"/>
  <c r="AI27" i="4"/>
  <c r="AI26" i="4"/>
  <c r="AI25" i="4"/>
  <c r="AI24" i="4"/>
  <c r="AI23" i="4"/>
  <c r="AI22" i="4"/>
  <c r="AI21" i="4"/>
  <c r="AI20" i="4"/>
  <c r="AI19" i="4"/>
  <c r="AI18" i="4"/>
  <c r="AI17" i="4"/>
  <c r="AI16" i="4"/>
  <c r="AI15" i="4"/>
  <c r="AI14" i="4"/>
  <c r="AI13" i="4"/>
  <c r="AI12" i="4"/>
  <c r="AI11" i="4"/>
  <c r="AI10" i="4"/>
  <c r="AI9" i="4"/>
  <c r="AI8" i="4"/>
  <c r="AI7" i="4"/>
  <c r="F28" i="1"/>
  <c r="F21" i="1"/>
  <c r="D76" i="1"/>
  <c r="E75" i="1"/>
  <c r="D74" i="1"/>
  <c r="E72" i="1"/>
  <c r="D71" i="1"/>
  <c r="E70" i="1"/>
  <c r="D69" i="1"/>
  <c r="E68" i="1"/>
  <c r="D65" i="1"/>
  <c r="E64" i="1"/>
  <c r="D63" i="1"/>
  <c r="E62" i="1"/>
  <c r="D61" i="1"/>
  <c r="E60" i="1"/>
  <c r="D59" i="1"/>
  <c r="E58" i="1"/>
  <c r="D57" i="1"/>
  <c r="E54" i="1"/>
  <c r="E76" i="1"/>
  <c r="D75" i="1"/>
  <c r="E74" i="1"/>
  <c r="D72" i="1"/>
  <c r="E71" i="1"/>
  <c r="D70" i="1"/>
  <c r="E69" i="1"/>
  <c r="D68" i="1"/>
  <c r="E65" i="1"/>
  <c r="D64" i="1"/>
  <c r="E63" i="1"/>
  <c r="D62" i="1"/>
  <c r="E61" i="1"/>
  <c r="D60" i="1"/>
  <c r="E59" i="1"/>
  <c r="D58" i="1"/>
  <c r="P6" i="3" l="1"/>
  <c r="Z143" i="3" a="1"/>
  <c r="Z143" i="3" s="1"/>
  <c r="L143" i="3" a="1"/>
  <c r="L143" i="3" s="1"/>
  <c r="L50" i="4" a="1"/>
  <c r="L50" i="4" s="1"/>
  <c r="N50" i="4" a="1"/>
  <c r="N50" i="4" s="1"/>
  <c r="F71" i="1"/>
  <c r="F64" i="1"/>
  <c r="F59" i="1"/>
  <c r="F75" i="1"/>
  <c r="F63" i="1"/>
  <c r="F68" i="1"/>
  <c r="F76" i="1"/>
  <c r="F62" i="1"/>
  <c r="F70" i="1"/>
  <c r="F57" i="1"/>
  <c r="F61" i="1"/>
  <c r="F69" i="1"/>
  <c r="F74" i="1"/>
  <c r="F72" i="1"/>
  <c r="E35" i="1"/>
  <c r="E79" i="1" s="1"/>
  <c r="E77" i="1"/>
  <c r="F54" i="1"/>
  <c r="D77" i="1"/>
  <c r="F58" i="1"/>
  <c r="D35" i="1"/>
  <c r="D79" i="1" s="1"/>
  <c r="AI143" i="3"/>
  <c r="F33" i="1"/>
  <c r="F65" i="1"/>
  <c r="P7" i="4"/>
  <c r="N143" i="3" l="1" a="1"/>
  <c r="N143" i="3" s="1"/>
  <c r="P50" i="4" a="1"/>
  <c r="P50" i="4" s="1"/>
  <c r="P143" i="3" a="1"/>
  <c r="P143" i="3" s="1"/>
  <c r="F77" i="1"/>
  <c r="F35" i="1"/>
  <c r="F79" i="1" s="1"/>
</calcChain>
</file>

<file path=xl/sharedStrings.xml><?xml version="1.0" encoding="utf-8"?>
<sst xmlns="http://schemas.openxmlformats.org/spreadsheetml/2006/main" count="488" uniqueCount="318">
  <si>
    <t>OPERATING REVENUES</t>
  </si>
  <si>
    <t xml:space="preserve"> Residential Sales</t>
  </si>
  <si>
    <t xml:space="preserve"> Commercial Sales</t>
  </si>
  <si>
    <t xml:space="preserve"> Industrial Sales</t>
  </si>
  <si>
    <t xml:space="preserve"> Other Sales to Ultimate Cust.</t>
  </si>
  <si>
    <t xml:space="preserve"> Sales for Resale</t>
  </si>
  <si>
    <t xml:space="preserve"> Other Operating Revenues</t>
  </si>
  <si>
    <t xml:space="preserve">  Total Operating Revenues</t>
  </si>
  <si>
    <t>OPERATION &amp; MAINTENANCE EXP.</t>
  </si>
  <si>
    <t xml:space="preserve"> Power Production Expense</t>
  </si>
  <si>
    <t xml:space="preserve"> Transmission Expense</t>
  </si>
  <si>
    <t xml:space="preserve"> Distribution Expense</t>
  </si>
  <si>
    <t xml:space="preserve"> Customer Accounts Expense</t>
  </si>
  <si>
    <t xml:space="preserve"> Customer Service &amp; Info.</t>
  </si>
  <si>
    <t xml:space="preserve"> Sales Expense</t>
  </si>
  <si>
    <t xml:space="preserve"> Administration &amp; General Exp.</t>
  </si>
  <si>
    <t xml:space="preserve">  Total Operation &amp; Mainten. Exp.</t>
  </si>
  <si>
    <t>DEPRECIATION EXPENSE</t>
  </si>
  <si>
    <t xml:space="preserve"> Production Plant</t>
  </si>
  <si>
    <t xml:space="preserve"> Transmission Plant</t>
  </si>
  <si>
    <t xml:space="preserve"> Distribution Plant</t>
  </si>
  <si>
    <t xml:space="preserve"> Other Plant</t>
  </si>
  <si>
    <t xml:space="preserve">  Total Depreciation</t>
  </si>
  <si>
    <t>INCOME TAXES (w/ def. &amp; cr.)</t>
  </si>
  <si>
    <t>TAXES OTHER THAN INCOME TAXES</t>
  </si>
  <si>
    <t>REGULATORY CREDITS</t>
  </si>
  <si>
    <t xml:space="preserve">  Total Operating Expenses</t>
  </si>
  <si>
    <t>NET OPERATING INCOME</t>
  </si>
  <si>
    <t xml:space="preserve"> Residential</t>
  </si>
  <si>
    <t xml:space="preserve"> Commercial</t>
  </si>
  <si>
    <t xml:space="preserve"> Industrial</t>
  </si>
  <si>
    <t xml:space="preserve"> Other Sales to Ultimate Customer</t>
  </si>
  <si>
    <t xml:space="preserve"> Sale for Resale</t>
  </si>
  <si>
    <t xml:space="preserve">  Average Number of Customers</t>
  </si>
  <si>
    <t>N/A</t>
  </si>
  <si>
    <t xml:space="preserve"> </t>
  </si>
  <si>
    <t>MWH SOLD BY CUSTOMER CLASS</t>
  </si>
  <si>
    <t xml:space="preserve">  Total MWH Sold</t>
  </si>
  <si>
    <t>Note:  To determine the Income from Iowa Electric Operations in Cents per KWH Sold, operating revenues were divided by customer class.</t>
  </si>
  <si>
    <t xml:space="preserve">       For example, operating revenues-residential sales were divided by MWH sold-residential sales.  All operating expenses and net operating</t>
  </si>
  <si>
    <t xml:space="preserve">       income were divided by total MWH sold.</t>
  </si>
  <si>
    <t>Operating Revenues</t>
  </si>
  <si>
    <t>KWH Sold</t>
  </si>
  <si>
    <t>Average Number of Customers</t>
  </si>
  <si>
    <t>Public</t>
  </si>
  <si>
    <t>Other Sales</t>
  </si>
  <si>
    <t>Total Sales</t>
  </si>
  <si>
    <t>Total</t>
  </si>
  <si>
    <t>Net</t>
  </si>
  <si>
    <t>O Sal</t>
  </si>
  <si>
    <t>Sales</t>
  </si>
  <si>
    <t>Commercial &amp; Industrial</t>
  </si>
  <si>
    <t>Street &amp;</t>
  </si>
  <si>
    <t>to Public</t>
  </si>
  <si>
    <t>Sales to</t>
  </si>
  <si>
    <t>Inter-</t>
  </si>
  <si>
    <t>to Ultimate</t>
  </si>
  <si>
    <t>Sales for</t>
  </si>
  <si>
    <t>Service</t>
  </si>
  <si>
    <t>Other</t>
  </si>
  <si>
    <t>Operating</t>
  </si>
  <si>
    <t>Str &amp;</t>
  </si>
  <si>
    <t>to Pub</t>
  </si>
  <si>
    <t>to</t>
  </si>
  <si>
    <t>Residential</t>
  </si>
  <si>
    <t>Small</t>
  </si>
  <si>
    <t>Large</t>
  </si>
  <si>
    <t>Highway</t>
  </si>
  <si>
    <t>Authorities</t>
  </si>
  <si>
    <t>R &amp; R</t>
  </si>
  <si>
    <t>depart</t>
  </si>
  <si>
    <t>Customers</t>
  </si>
  <si>
    <t>Resale</t>
  </si>
  <si>
    <t>Revenues</t>
  </si>
  <si>
    <t>Expenses</t>
  </si>
  <si>
    <t>Income</t>
  </si>
  <si>
    <t>Author</t>
  </si>
  <si>
    <t>Afton</t>
  </si>
  <si>
    <t>Akron</t>
  </si>
  <si>
    <t>Algona</t>
  </si>
  <si>
    <t>Alta</t>
  </si>
  <si>
    <t>Alta Vista</t>
  </si>
  <si>
    <t>Alton</t>
  </si>
  <si>
    <t>Ames</t>
  </si>
  <si>
    <t>Anita</t>
  </si>
  <si>
    <t>Anthon</t>
  </si>
  <si>
    <t>Aplington</t>
  </si>
  <si>
    <t>Atlantic</t>
  </si>
  <si>
    <t>Auburn</t>
  </si>
  <si>
    <t>Aurelia</t>
  </si>
  <si>
    <t>Bancroft</t>
  </si>
  <si>
    <t>Bellevue</t>
  </si>
  <si>
    <t>Bloomfield</t>
  </si>
  <si>
    <t>Breda</t>
  </si>
  <si>
    <t>Brooklyn</t>
  </si>
  <si>
    <t>Buffalo</t>
  </si>
  <si>
    <t>Burt</t>
  </si>
  <si>
    <t>Callender</t>
  </si>
  <si>
    <t>Carlisle</t>
  </si>
  <si>
    <t>Cascade</t>
  </si>
  <si>
    <t>Cedar Falls</t>
  </si>
  <si>
    <t>Coggon</t>
  </si>
  <si>
    <t>Coon Rapids</t>
  </si>
  <si>
    <t>Corning</t>
  </si>
  <si>
    <t>Corwith</t>
  </si>
  <si>
    <t>Danville</t>
  </si>
  <si>
    <t>Dayton</t>
  </si>
  <si>
    <t>Denison</t>
  </si>
  <si>
    <t>Denver</t>
  </si>
  <si>
    <t>Dike</t>
  </si>
  <si>
    <t>Durant</t>
  </si>
  <si>
    <t>Dysart</t>
  </si>
  <si>
    <t>Earlville</t>
  </si>
  <si>
    <t>Eldridge</t>
  </si>
  <si>
    <t>Ellsworth</t>
  </si>
  <si>
    <t>Estherville</t>
  </si>
  <si>
    <t>Farnhamville</t>
  </si>
  <si>
    <t>Fonda</t>
  </si>
  <si>
    <t>Fontanelle</t>
  </si>
  <si>
    <t>Forest City</t>
  </si>
  <si>
    <t>Fredericksburg</t>
  </si>
  <si>
    <t>Glidden</t>
  </si>
  <si>
    <t>Gowrie</t>
  </si>
  <si>
    <t>Graettinger</t>
  </si>
  <si>
    <t>Grafton</t>
  </si>
  <si>
    <t>Grand Junction</t>
  </si>
  <si>
    <t>Greenfield</t>
  </si>
  <si>
    <t>Grundy Center</t>
  </si>
  <si>
    <t>Guttenberg</t>
  </si>
  <si>
    <t>Harlan</t>
  </si>
  <si>
    <t>Hartley</t>
  </si>
  <si>
    <t>Hawarden</t>
  </si>
  <si>
    <t>Hinton</t>
  </si>
  <si>
    <t>Hopkinton</t>
  </si>
  <si>
    <t>Hudson</t>
  </si>
  <si>
    <t>Independence</t>
  </si>
  <si>
    <t>Indianola</t>
  </si>
  <si>
    <t>Keosauqua</t>
  </si>
  <si>
    <t>Kimballton</t>
  </si>
  <si>
    <t>La Porte City</t>
  </si>
  <si>
    <t>Lake Mills</t>
  </si>
  <si>
    <t>Lake Park</t>
  </si>
  <si>
    <t>Lake View</t>
  </si>
  <si>
    <t>Lamoni</t>
  </si>
  <si>
    <t>Larchwood</t>
  </si>
  <si>
    <t>Laurens</t>
  </si>
  <si>
    <t>Lawler</t>
  </si>
  <si>
    <t>Lehigh</t>
  </si>
  <si>
    <t>Lenox</t>
  </si>
  <si>
    <t>Livermore</t>
  </si>
  <si>
    <t>Long Grove</t>
  </si>
  <si>
    <t>Manilla</t>
  </si>
  <si>
    <t>Manning</t>
  </si>
  <si>
    <t>Mapleton</t>
  </si>
  <si>
    <t>Maquoketa</t>
  </si>
  <si>
    <t>Marathon</t>
  </si>
  <si>
    <t>McGregor</t>
  </si>
  <si>
    <t>Milford</t>
  </si>
  <si>
    <t>Montezuma</t>
  </si>
  <si>
    <t>Mount Pleasant</t>
  </si>
  <si>
    <t>Muscatine</t>
  </si>
  <si>
    <t>Neola</t>
  </si>
  <si>
    <t>New Hampton</t>
  </si>
  <si>
    <t>New London</t>
  </si>
  <si>
    <t>Ogden</t>
  </si>
  <si>
    <t>Onawa</t>
  </si>
  <si>
    <t xml:space="preserve">Orange City </t>
  </si>
  <si>
    <t xml:space="preserve">Orient  </t>
  </si>
  <si>
    <t xml:space="preserve">Osage  </t>
  </si>
  <si>
    <t xml:space="preserve">Panora  </t>
  </si>
  <si>
    <t>Paton</t>
  </si>
  <si>
    <t xml:space="preserve">Paullina   </t>
  </si>
  <si>
    <t>Pella</t>
  </si>
  <si>
    <t xml:space="preserve">Pocahontas </t>
  </si>
  <si>
    <t xml:space="preserve">Preston  </t>
  </si>
  <si>
    <t xml:space="preserve">Primghar </t>
  </si>
  <si>
    <t xml:space="preserve">Readlyn  </t>
  </si>
  <si>
    <t xml:space="preserve">Remsen  </t>
  </si>
  <si>
    <t xml:space="preserve">Renwick  </t>
  </si>
  <si>
    <t xml:space="preserve">Rock Rapids  </t>
  </si>
  <si>
    <t xml:space="preserve">Rockford  </t>
  </si>
  <si>
    <t xml:space="preserve">Sabula  </t>
  </si>
  <si>
    <t xml:space="preserve">Sanborn  </t>
  </si>
  <si>
    <t>Sergeant Bluff</t>
  </si>
  <si>
    <t xml:space="preserve">Shelby  </t>
  </si>
  <si>
    <t xml:space="preserve">Sibley  </t>
  </si>
  <si>
    <t>Sioux Center</t>
  </si>
  <si>
    <t xml:space="preserve">Spencer  </t>
  </si>
  <si>
    <t xml:space="preserve">Stanhope   </t>
  </si>
  <si>
    <t>Stanton</t>
  </si>
  <si>
    <t xml:space="preserve">State Center </t>
  </si>
  <si>
    <t xml:space="preserve">Story City   </t>
  </si>
  <si>
    <t>Stratford</t>
  </si>
  <si>
    <t>Strawberry Point</t>
  </si>
  <si>
    <t xml:space="preserve">Stuart  </t>
  </si>
  <si>
    <t xml:space="preserve">Sumner   </t>
  </si>
  <si>
    <t xml:space="preserve">Tipton  </t>
  </si>
  <si>
    <t xml:space="preserve">Traer  </t>
  </si>
  <si>
    <t>Villisca</t>
  </si>
  <si>
    <t xml:space="preserve">Vinton   </t>
  </si>
  <si>
    <t>Wall Lake</t>
  </si>
  <si>
    <t xml:space="preserve">Waverly   </t>
  </si>
  <si>
    <t xml:space="preserve">Webster City </t>
  </si>
  <si>
    <t>West Bend</t>
  </si>
  <si>
    <t xml:space="preserve">West Liberty </t>
  </si>
  <si>
    <t>West Point</t>
  </si>
  <si>
    <t>Westfield</t>
  </si>
  <si>
    <t>Whittemore</t>
  </si>
  <si>
    <t xml:space="preserve">Wilton  </t>
  </si>
  <si>
    <t xml:space="preserve">Winterset  </t>
  </si>
  <si>
    <t xml:space="preserve">Woodbine  </t>
  </si>
  <si>
    <t>Woolstock</t>
  </si>
  <si>
    <t>Boone Valley Electric Coop.</t>
  </si>
  <si>
    <t>Butler County Rural Elec. Coop.</t>
  </si>
  <si>
    <t>Calhoun County Electric Coop. Assn.</t>
  </si>
  <si>
    <t>Cass Electric Cooperative</t>
  </si>
  <si>
    <t>East-Central Iowa Rural Electric Coop.</t>
  </si>
  <si>
    <t>Linn County Rural Electric Coop. Assn.</t>
  </si>
  <si>
    <t>Midland Power Cooperative</t>
  </si>
  <si>
    <t>Pleasant Hill Community Line</t>
  </si>
  <si>
    <t>United Electric Cooperative, Inc.</t>
  </si>
  <si>
    <t>Western Iowa Power Cooperative</t>
  </si>
  <si>
    <t>Fairbank</t>
  </si>
  <si>
    <t>Grundy Electric Cooperative, Inc.</t>
  </si>
  <si>
    <t>Allamakee Clayton Elec. Coop., Inc.</t>
  </si>
  <si>
    <t>Atchison Holt Electric Coop.</t>
  </si>
  <si>
    <t>Heartland Power Cooperative</t>
  </si>
  <si>
    <t>Eastern Iowa Light &amp; Power Cooperative</t>
  </si>
  <si>
    <t>Iowa Lakes Electric Cooperative</t>
  </si>
  <si>
    <t>Company Name</t>
  </si>
  <si>
    <t>Commercial</t>
  </si>
  <si>
    <t>&amp; Industrial</t>
  </si>
  <si>
    <t>Resid</t>
  </si>
  <si>
    <t>Hwy</t>
  </si>
  <si>
    <t>Interstate Power and Light Company</t>
  </si>
  <si>
    <t>MidAmerican Energy Co.</t>
  </si>
  <si>
    <t>Total Iowa Electric Operations</t>
  </si>
  <si>
    <t>MidAmerican Energy Company</t>
  </si>
  <si>
    <t>Prairie Energy Cooperative</t>
  </si>
  <si>
    <t>Maquoketa Valley Electric Cooperative</t>
  </si>
  <si>
    <t>Osceola Electric Cooperative, Inc.</t>
  </si>
  <si>
    <t>Pella Cooperative Electric Association</t>
  </si>
  <si>
    <t>Access Energy Cooperative</t>
  </si>
  <si>
    <t>Nobles Cooperative Electric Association</t>
  </si>
  <si>
    <t>Farmers Electric Cooperative - Kalona</t>
  </si>
  <si>
    <t>Chariton Valley Electric Cooperative, Inc.</t>
  </si>
  <si>
    <t>Clarke Electric Cooperative, Inc.</t>
  </si>
  <si>
    <t>Franklin Rural Electric Cooperative</t>
  </si>
  <si>
    <t>Grundy County Rural Electric Cooperative</t>
  </si>
  <si>
    <t>Guthrie Co. Rural Electric Cooperative Assn.</t>
  </si>
  <si>
    <t>Harrison County Rural Electric Cooperative</t>
  </si>
  <si>
    <t>Lyon Rural Electric Cooperative</t>
  </si>
  <si>
    <t>North West Rural Electric Cooperative</t>
  </si>
  <si>
    <t>Southern Iowa Electric Cooperative, Inc.</t>
  </si>
  <si>
    <t>T. I. P. Rural Electric Cooperative</t>
  </si>
  <si>
    <t>Woodbury County Rural Electric Cooperative</t>
  </si>
  <si>
    <t>Federated Rural Electric Association</t>
  </si>
  <si>
    <t>Farmers Electric Coop., Inc. - Greenfield</t>
  </si>
  <si>
    <t>Nishnabotna Valley Rural Electric Coop.</t>
  </si>
  <si>
    <t>Southwest Iowa Rural Electric Cooperative</t>
  </si>
  <si>
    <t>Consumers Energy Cooperative</t>
  </si>
  <si>
    <t xml:space="preserve">  Total Distribution Cooperatives</t>
  </si>
  <si>
    <t>Distribution Cooperatives</t>
  </si>
  <si>
    <t xml:space="preserve"> Regional Market Expense</t>
  </si>
  <si>
    <t>Raccoon Valley Electric Cooperative</t>
  </si>
  <si>
    <r>
      <t>Amana Society Service Company</t>
    </r>
    <r>
      <rPr>
        <b/>
        <sz val="10"/>
        <rFont val="Arial"/>
        <family val="2"/>
      </rPr>
      <t xml:space="preserve"> (1)</t>
    </r>
  </si>
  <si>
    <t>Freeborn-Mower Cooperative Service</t>
  </si>
  <si>
    <t>0604E</t>
  </si>
  <si>
    <t>0776E</t>
  </si>
  <si>
    <t>0612E</t>
  </si>
  <si>
    <t>0765E</t>
  </si>
  <si>
    <t>0600E</t>
  </si>
  <si>
    <t>0623E</t>
  </si>
  <si>
    <t>0601E</t>
  </si>
  <si>
    <t>0602E</t>
  </si>
  <si>
    <t>0603E</t>
  </si>
  <si>
    <t>0626E</t>
  </si>
  <si>
    <t>0605E</t>
  </si>
  <si>
    <t>0606E</t>
  </si>
  <si>
    <t>0627E</t>
  </si>
  <si>
    <t>0607E</t>
  </si>
  <si>
    <t>0624E</t>
  </si>
  <si>
    <t>0608E</t>
  </si>
  <si>
    <t>0619E</t>
  </si>
  <si>
    <t>0717E</t>
  </si>
  <si>
    <t>0620E</t>
  </si>
  <si>
    <t>0731E</t>
  </si>
  <si>
    <t>0611E</t>
  </si>
  <si>
    <t>0621E</t>
  </si>
  <si>
    <t>0625E</t>
  </si>
  <si>
    <t>0622E</t>
  </si>
  <si>
    <t>0613E</t>
  </si>
  <si>
    <t>0614E</t>
  </si>
  <si>
    <t>0615E</t>
  </si>
  <si>
    <t>0616E</t>
  </si>
  <si>
    <t>0617E</t>
  </si>
  <si>
    <t>0618E</t>
  </si>
  <si>
    <t>301/2</t>
  </si>
  <si>
    <t>301/4</t>
  </si>
  <si>
    <t>301/5</t>
  </si>
  <si>
    <t>301/11</t>
  </si>
  <si>
    <t>301/26</t>
  </si>
  <si>
    <t>301/27</t>
  </si>
  <si>
    <t>301/6-9</t>
  </si>
  <si>
    <t>321/80</t>
  </si>
  <si>
    <t>321 or 322</t>
  </si>
  <si>
    <t>AVG. NO. OF CUSTOMERS BY CLASS</t>
  </si>
  <si>
    <t>0610E</t>
  </si>
  <si>
    <t>0609E</t>
  </si>
  <si>
    <t>MiEnergy Cooperative</t>
  </si>
  <si>
    <t>0764E</t>
  </si>
  <si>
    <t>Form IE-1 Part B Page #/
Line #</t>
  </si>
  <si>
    <t>Investor Owned Electric Utilities
Statement of Income from Iowa Electric Operations
For the Year Ended December 31, 2020</t>
  </si>
  <si>
    <t>Investor Owned Electric Utilities
Statement of Income from Iowa Electric Operations in Cents per KWH Sold
For the Year Ended December 31, 2020</t>
  </si>
  <si>
    <t>Co. No.</t>
  </si>
  <si>
    <t>Revenue per KWh Sold (cents)</t>
  </si>
  <si>
    <t>Due to the change is how annual report data is collected, generation and transmission cooperatives no longer report revenues, MWH hours sold, or number of customers</t>
  </si>
  <si>
    <t>Note: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</si>
</sst>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#,##0.0000_);\(#,##0.0000\)"/>
    <numFmt numFmtId="166" formatCode="0._)"/>
    <numFmt numFmtId="167" formatCode="&quot;$&quot;#,##0"/>
    <numFmt numFmtId="168" formatCode="#,##0.0000_);[Red]\(#,##0.0000\)"/>
    <numFmt numFmtId="169" formatCode="_(* #,##0_);_(* \(#,##0\);_(* &quot;-&quot;??_);_(@_)"/>
    <numFmt numFmtId="170" formatCode="0000;0000"/>
  </numFmts>
  <fonts count="40">
    <font>
      <sz val="12"/>
      <name val="Helv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rgb="FFD0021B"/>
      <name val="Consolas"/>
      <family val="3"/>
    </font>
    <font>
      <b/>
      <sz val="14"/>
      <name val="Arial"/>
      <family val="2"/>
    </font>
    <font>
      <sz val="11"/>
      <name val="Arial"/>
      <family val="1"/>
    </font>
    <font>
      <b/>
      <sz val="8"/>
      <name val="Arial"/>
      <family val="2"/>
    </font>
    <font>
      <sz val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8"/>
      </left>
      <right/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</borders>
  <cellStyleXfs count="119">
    <xf numFmtId="164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37" fontId="5" fillId="0" borderId="0"/>
    <xf numFmtId="37" fontId="5" fillId="0" borderId="0"/>
    <xf numFmtId="0" fontId="11" fillId="0" borderId="0"/>
    <xf numFmtId="0" fontId="12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2" fillId="0" borderId="0"/>
    <xf numFmtId="0" fontId="4" fillId="0" borderId="0"/>
    <xf numFmtId="0" fontId="30" fillId="0" borderId="0" applyNumberFormat="0" applyFont="0" applyFill="0" applyBorder="0" applyAlignment="0" applyProtection="0">
      <alignment horizontal="left"/>
    </xf>
    <xf numFmtId="15" fontId="30" fillId="0" borderId="0" applyFont="0" applyFill="0" applyBorder="0" applyAlignment="0" applyProtection="0"/>
    <xf numFmtId="4" fontId="30" fillId="0" borderId="0" applyFont="0" applyFill="0" applyBorder="0" applyAlignment="0" applyProtection="0"/>
    <xf numFmtId="0" fontId="31" fillId="0" borderId="34">
      <alignment horizontal="center"/>
    </xf>
    <xf numFmtId="3" fontId="30" fillId="0" borderId="0" applyFont="0" applyFill="0" applyBorder="0" applyAlignment="0" applyProtection="0"/>
    <xf numFmtId="0" fontId="30" fillId="24" borderId="0" applyNumberFormat="0" applyFont="0" applyBorder="0" applyAlignment="0" applyProtection="0"/>
    <xf numFmtId="0" fontId="33" fillId="0" borderId="0"/>
    <xf numFmtId="0" fontId="6" fillId="23" borderId="7" applyNumberFormat="0" applyFont="0" applyAlignment="0" applyProtection="0"/>
    <xf numFmtId="0" fontId="6" fillId="0" borderId="0"/>
    <xf numFmtId="0" fontId="34" fillId="0" borderId="0"/>
    <xf numFmtId="0" fontId="4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6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37" fillId="0" borderId="0"/>
  </cellStyleXfs>
  <cellXfs count="237">
    <xf numFmtId="164" fontId="0" fillId="0" borderId="0" xfId="0"/>
    <xf numFmtId="164" fontId="6" fillId="0" borderId="10" xfId="0" applyFont="1" applyBorder="1"/>
    <xf numFmtId="164" fontId="6" fillId="0" borderId="0" xfId="0" applyFont="1"/>
    <xf numFmtId="164" fontId="6" fillId="0" borderId="13" xfId="0" applyFont="1" applyBorder="1"/>
    <xf numFmtId="164" fontId="7" fillId="0" borderId="10" xfId="0" applyFont="1" applyBorder="1" applyAlignment="1" applyProtection="1">
      <alignment horizontal="left"/>
    </xf>
    <xf numFmtId="5" fontId="6" fillId="0" borderId="10" xfId="0" applyNumberFormat="1" applyFont="1" applyBorder="1" applyProtection="1"/>
    <xf numFmtId="5" fontId="6" fillId="0" borderId="13" xfId="0" applyNumberFormat="1" applyFont="1" applyBorder="1" applyProtection="1"/>
    <xf numFmtId="164" fontId="6" fillId="0" borderId="10" xfId="0" applyFont="1" applyBorder="1" applyAlignment="1" applyProtection="1">
      <alignment horizontal="left"/>
    </xf>
    <xf numFmtId="164" fontId="7" fillId="0" borderId="10" xfId="0" applyFont="1" applyBorder="1"/>
    <xf numFmtId="164" fontId="6" fillId="0" borderId="11" xfId="0" applyFont="1" applyBorder="1" applyAlignment="1" applyProtection="1">
      <alignment horizontal="left"/>
    </xf>
    <xf numFmtId="165" fontId="6" fillId="0" borderId="10" xfId="0" applyNumberFormat="1" applyFont="1" applyBorder="1" applyProtection="1"/>
    <xf numFmtId="164" fontId="6" fillId="0" borderId="0" xfId="0" applyFont="1" applyAlignment="1" applyProtection="1">
      <alignment horizontal="left"/>
    </xf>
    <xf numFmtId="164" fontId="0" fillId="0" borderId="0" xfId="0" applyAlignment="1">
      <alignment horizontal="center"/>
    </xf>
    <xf numFmtId="164" fontId="6" fillId="0" borderId="0" xfId="0" applyFont="1" applyBorder="1" applyAlignment="1" applyProtection="1">
      <alignment horizontal="left"/>
    </xf>
    <xf numFmtId="165" fontId="6" fillId="0" borderId="17" xfId="0" applyNumberFormat="1" applyFont="1" applyBorder="1" applyProtection="1"/>
    <xf numFmtId="164" fontId="6" fillId="0" borderId="18" xfId="0" applyFont="1" applyBorder="1" applyAlignment="1" applyProtection="1">
      <alignment horizontal="left"/>
    </xf>
    <xf numFmtId="37" fontId="8" fillId="0" borderId="0" xfId="37" applyFont="1"/>
    <xf numFmtId="37" fontId="8" fillId="0" borderId="0" xfId="37" applyFont="1" applyAlignment="1" applyProtection="1">
      <alignment horizontal="left"/>
    </xf>
    <xf numFmtId="37" fontId="8" fillId="0" borderId="10" xfId="37" applyNumberFormat="1" applyFont="1" applyBorder="1" applyProtection="1"/>
    <xf numFmtId="39" fontId="8" fillId="0" borderId="0" xfId="37" applyNumberFormat="1" applyFont="1" applyProtection="1"/>
    <xf numFmtId="167" fontId="6" fillId="0" borderId="10" xfId="0" applyNumberFormat="1" applyFont="1" applyBorder="1" applyProtection="1"/>
    <xf numFmtId="167" fontId="6" fillId="0" borderId="13" xfId="0" applyNumberFormat="1" applyFont="1" applyBorder="1" applyProtection="1"/>
    <xf numFmtId="167" fontId="6" fillId="0" borderId="10" xfId="0" applyNumberFormat="1" applyFont="1" applyBorder="1"/>
    <xf numFmtId="167" fontId="6" fillId="0" borderId="13" xfId="0" applyNumberFormat="1" applyFont="1" applyBorder="1"/>
    <xf numFmtId="37" fontId="6" fillId="0" borderId="0" xfId="38" applyFont="1" applyAlignment="1" applyProtection="1">
      <alignment horizontal="left" wrapText="1"/>
    </xf>
    <xf numFmtId="37" fontId="8" fillId="0" borderId="21" xfId="37" applyFont="1" applyBorder="1"/>
    <xf numFmtId="5" fontId="9" fillId="0" borderId="22" xfId="37" applyNumberFormat="1" applyFont="1" applyBorder="1" applyAlignment="1" applyProtection="1">
      <alignment horizontal="centerContinuous"/>
    </xf>
    <xf numFmtId="37" fontId="8" fillId="0" borderId="23" xfId="37" applyFont="1" applyBorder="1" applyAlignment="1">
      <alignment horizontal="centerContinuous"/>
    </xf>
    <xf numFmtId="37" fontId="8" fillId="0" borderId="24" xfId="37" applyFont="1" applyBorder="1" applyAlignment="1">
      <alignment horizontal="centerContinuous"/>
    </xf>
    <xf numFmtId="37" fontId="9" fillId="0" borderId="22" xfId="37" applyFont="1" applyBorder="1" applyAlignment="1" applyProtection="1">
      <alignment horizontal="centerContinuous"/>
    </xf>
    <xf numFmtId="37" fontId="8" fillId="0" borderId="10" xfId="37" applyFont="1" applyBorder="1"/>
    <xf numFmtId="37" fontId="8" fillId="0" borderId="10" xfId="37" applyFont="1" applyBorder="1" applyAlignment="1" applyProtection="1">
      <alignment horizontal="center"/>
    </xf>
    <xf numFmtId="37" fontId="8" fillId="0" borderId="16" xfId="37" applyFont="1" applyBorder="1" applyAlignment="1">
      <alignment horizontal="centerContinuous"/>
    </xf>
    <xf numFmtId="37" fontId="8" fillId="0" borderId="11" xfId="37" applyFont="1" applyBorder="1" applyAlignment="1" applyProtection="1">
      <alignment horizontal="centerContinuous"/>
    </xf>
    <xf numFmtId="5" fontId="8" fillId="0" borderId="10" xfId="37" applyNumberFormat="1" applyFont="1" applyBorder="1" applyAlignment="1" applyProtection="1">
      <alignment horizontal="center"/>
    </xf>
    <xf numFmtId="37" fontId="8" fillId="0" borderId="16" xfId="37" applyFont="1" applyBorder="1" applyAlignment="1" applyProtection="1">
      <alignment horizontal="left"/>
    </xf>
    <xf numFmtId="37" fontId="8" fillId="0" borderId="11" xfId="37" applyFont="1" applyBorder="1" applyAlignment="1" applyProtection="1">
      <alignment horizontal="center"/>
    </xf>
    <xf numFmtId="5" fontId="8" fillId="0" borderId="11" xfId="37" applyNumberFormat="1" applyFont="1" applyBorder="1" applyAlignment="1" applyProtection="1">
      <alignment horizontal="center"/>
    </xf>
    <xf numFmtId="5" fontId="8" fillId="0" borderId="10" xfId="37" applyNumberFormat="1" applyFont="1" applyBorder="1" applyAlignment="1" applyProtection="1">
      <alignment horizontal="right"/>
    </xf>
    <xf numFmtId="37" fontId="8" fillId="0" borderId="0" xfId="37" applyFont="1" applyBorder="1" applyProtection="1"/>
    <xf numFmtId="39" fontId="8" fillId="0" borderId="0" xfId="37" applyNumberFormat="1" applyFont="1" applyAlignment="1" applyProtection="1">
      <alignment horizontal="left"/>
    </xf>
    <xf numFmtId="39" fontId="8" fillId="0" borderId="16" xfId="37" applyNumberFormat="1" applyFont="1" applyBorder="1" applyAlignment="1" applyProtection="1">
      <alignment horizontal="left"/>
    </xf>
    <xf numFmtId="164" fontId="6" fillId="0" borderId="10" xfId="0" applyFont="1" applyBorder="1" applyAlignment="1">
      <alignment wrapText="1"/>
    </xf>
    <xf numFmtId="164" fontId="6" fillId="0" borderId="0" xfId="0" applyFont="1" applyAlignment="1">
      <alignment wrapText="1"/>
    </xf>
    <xf numFmtId="164" fontId="6" fillId="0" borderId="11" xfId="0" applyFont="1" applyBorder="1" applyAlignment="1" applyProtection="1">
      <alignment horizontal="center" wrapText="1"/>
    </xf>
    <xf numFmtId="164" fontId="6" fillId="0" borderId="12" xfId="0" applyFont="1" applyBorder="1" applyAlignment="1" applyProtection="1">
      <alignment horizontal="center" wrapText="1"/>
    </xf>
    <xf numFmtId="37" fontId="6" fillId="0" borderId="0" xfId="37" applyFont="1" applyAlignment="1">
      <alignment horizontal="center"/>
    </xf>
    <xf numFmtId="37" fontId="6" fillId="0" borderId="10" xfId="37" applyFont="1" applyBorder="1" applyAlignment="1" applyProtection="1">
      <alignment horizontal="center"/>
    </xf>
    <xf numFmtId="5" fontId="6" fillId="0" borderId="10" xfId="37" applyNumberFormat="1" applyFont="1" applyBorder="1" applyAlignment="1" applyProtection="1">
      <alignment horizontal="center"/>
    </xf>
    <xf numFmtId="37" fontId="6" fillId="0" borderId="16" xfId="37" applyFont="1" applyBorder="1" applyAlignment="1" applyProtection="1">
      <alignment horizontal="left"/>
    </xf>
    <xf numFmtId="5" fontId="6" fillId="0" borderId="11" xfId="37" applyNumberFormat="1" applyFont="1" applyBorder="1" applyAlignment="1" applyProtection="1">
      <alignment horizontal="center"/>
    </xf>
    <xf numFmtId="37" fontId="6" fillId="0" borderId="0" xfId="37" applyFont="1" applyBorder="1" applyAlignment="1" applyProtection="1">
      <alignment horizontal="left"/>
    </xf>
    <xf numFmtId="37" fontId="6" fillId="0" borderId="0" xfId="0" applyNumberFormat="1" applyFont="1" applyProtection="1"/>
    <xf numFmtId="165" fontId="6" fillId="0" borderId="0" xfId="0" applyNumberFormat="1" applyFont="1" applyProtection="1"/>
    <xf numFmtId="0" fontId="10" fillId="0" borderId="30" xfId="39" applyFont="1" applyFill="1" applyBorder="1" applyAlignment="1">
      <alignment horizontal="left" wrapText="1"/>
    </xf>
    <xf numFmtId="39" fontId="6" fillId="0" borderId="0" xfId="38" applyNumberFormat="1" applyFont="1" applyBorder="1" applyAlignment="1" applyProtection="1">
      <alignment horizontal="left" wrapText="1"/>
    </xf>
    <xf numFmtId="37" fontId="6" fillId="0" borderId="32" xfId="37" applyFont="1" applyBorder="1" applyAlignment="1" applyProtection="1">
      <alignment horizontal="center"/>
    </xf>
    <xf numFmtId="5" fontId="8" fillId="0" borderId="10" xfId="37" applyNumberFormat="1" applyFont="1" applyBorder="1"/>
    <xf numFmtId="37" fontId="8" fillId="0" borderId="0" xfId="37" applyFont="1" applyFill="1" applyAlignment="1" applyProtection="1">
      <alignment horizontal="left"/>
    </xf>
    <xf numFmtId="37" fontId="6" fillId="0" borderId="0" xfId="38" applyFont="1" applyFill="1" applyAlignment="1" applyProtection="1">
      <alignment horizontal="left" wrapText="1"/>
    </xf>
    <xf numFmtId="6" fontId="8" fillId="0" borderId="23" xfId="37" applyNumberFormat="1" applyFont="1" applyBorder="1" applyAlignment="1">
      <alignment horizontal="centerContinuous"/>
    </xf>
    <xf numFmtId="6" fontId="8" fillId="0" borderId="23" xfId="37" applyNumberFormat="1" applyFont="1" applyBorder="1" applyAlignment="1" applyProtection="1">
      <alignment horizontal="centerContinuous"/>
    </xf>
    <xf numFmtId="6" fontId="8" fillId="0" borderId="24" xfId="37" applyNumberFormat="1" applyFont="1" applyBorder="1" applyAlignment="1">
      <alignment horizontal="centerContinuous"/>
    </xf>
    <xf numFmtId="6" fontId="8" fillId="0" borderId="21" xfId="37" applyNumberFormat="1" applyFont="1" applyBorder="1"/>
    <xf numFmtId="6" fontId="8" fillId="0" borderId="20" xfId="37" applyNumberFormat="1" applyFont="1" applyBorder="1"/>
    <xf numFmtId="6" fontId="8" fillId="0" borderId="25" xfId="37" applyNumberFormat="1" applyFont="1" applyBorder="1"/>
    <xf numFmtId="6" fontId="8" fillId="0" borderId="10" xfId="37" applyNumberFormat="1" applyFont="1" applyBorder="1"/>
    <xf numFmtId="6" fontId="8" fillId="0" borderId="0" xfId="37" applyNumberFormat="1" applyFont="1"/>
    <xf numFmtId="6" fontId="8" fillId="0" borderId="10" xfId="37" applyNumberFormat="1" applyFont="1" applyBorder="1" applyAlignment="1" applyProtection="1">
      <alignment horizontal="center"/>
    </xf>
    <xf numFmtId="6" fontId="8" fillId="0" borderId="10" xfId="37" applyNumberFormat="1" applyFont="1" applyBorder="1" applyProtection="1"/>
    <xf numFmtId="6" fontId="8" fillId="0" borderId="11" xfId="37" applyNumberFormat="1" applyFont="1" applyBorder="1" applyAlignment="1" applyProtection="1">
      <alignment horizontal="centerContinuous"/>
    </xf>
    <xf numFmtId="6" fontId="8" fillId="0" borderId="16" xfId="37" applyNumberFormat="1" applyFont="1" applyBorder="1" applyAlignment="1">
      <alignment horizontal="centerContinuous"/>
    </xf>
    <xf numFmtId="6" fontId="8" fillId="0" borderId="11" xfId="37" applyNumberFormat="1" applyFont="1" applyBorder="1" applyAlignment="1" applyProtection="1">
      <alignment horizontal="center"/>
    </xf>
    <xf numFmtId="6" fontId="8" fillId="0" borderId="10" xfId="37" applyNumberFormat="1" applyFont="1" applyBorder="1" applyAlignment="1" applyProtection="1">
      <alignment horizontal="right"/>
    </xf>
    <xf numFmtId="5" fontId="8" fillId="0" borderId="0" xfId="37" applyNumberFormat="1" applyFont="1" applyAlignment="1">
      <alignment horizontal="right"/>
    </xf>
    <xf numFmtId="6" fontId="8" fillId="0" borderId="0" xfId="37" applyNumberFormat="1" applyFont="1" applyAlignment="1">
      <alignment horizontal="right"/>
    </xf>
    <xf numFmtId="5" fontId="6" fillId="0" borderId="10" xfId="0" applyNumberFormat="1" applyFont="1" applyBorder="1" applyProtection="1">
      <protection locked="0"/>
    </xf>
    <xf numFmtId="167" fontId="6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7" fontId="6" fillId="0" borderId="10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5" fontId="8" fillId="0" borderId="13" xfId="37" applyNumberFormat="1" applyFont="1" applyBorder="1" applyAlignment="1" applyProtection="1">
      <alignment horizontal="right"/>
      <protection locked="0"/>
    </xf>
    <xf numFmtId="6" fontId="8" fillId="0" borderId="10" xfId="37" applyNumberFormat="1" applyFont="1" applyFill="1" applyBorder="1" applyAlignment="1" applyProtection="1">
      <alignment horizontal="center"/>
    </xf>
    <xf numFmtId="6" fontId="8" fillId="0" borderId="10" xfId="37" applyNumberFormat="1" applyFont="1" applyFill="1" applyBorder="1"/>
    <xf numFmtId="37" fontId="8" fillId="0" borderId="10" xfId="37" applyFont="1" applyFill="1" applyBorder="1"/>
    <xf numFmtId="37" fontId="8" fillId="0" borderId="24" xfId="37" applyFont="1" applyFill="1" applyBorder="1" applyAlignment="1">
      <alignment horizontal="centerContinuous"/>
    </xf>
    <xf numFmtId="167" fontId="6" fillId="25" borderId="14" xfId="0" applyNumberFormat="1" applyFont="1" applyFill="1" applyBorder="1" applyProtection="1"/>
    <xf numFmtId="167" fontId="6" fillId="25" borderId="15" xfId="0" applyNumberFormat="1" applyFont="1" applyFill="1" applyBorder="1" applyProtection="1"/>
    <xf numFmtId="167" fontId="6" fillId="25" borderId="13" xfId="0" applyNumberFormat="1" applyFont="1" applyFill="1" applyBorder="1" applyProtection="1"/>
    <xf numFmtId="167" fontId="6" fillId="25" borderId="12" xfId="0" applyNumberFormat="1" applyFont="1" applyFill="1" applyBorder="1" applyProtection="1"/>
    <xf numFmtId="6" fontId="6" fillId="25" borderId="17" xfId="0" applyNumberFormat="1" applyFont="1" applyFill="1" applyBorder="1" applyProtection="1"/>
    <xf numFmtId="6" fontId="6" fillId="25" borderId="12" xfId="0" applyNumberFormat="1" applyFont="1" applyFill="1" applyBorder="1" applyProtection="1"/>
    <xf numFmtId="3" fontId="6" fillId="25" borderId="13" xfId="0" applyNumberFormat="1" applyFont="1" applyFill="1" applyBorder="1" applyProtection="1"/>
    <xf numFmtId="3" fontId="6" fillId="25" borderId="12" xfId="0" applyNumberFormat="1" applyFont="1" applyFill="1" applyBorder="1" applyProtection="1"/>
    <xf numFmtId="3" fontId="6" fillId="25" borderId="14" xfId="0" applyNumberFormat="1" applyFont="1" applyFill="1" applyBorder="1" applyProtection="1"/>
    <xf numFmtId="165" fontId="6" fillId="25" borderId="10" xfId="0" applyNumberFormat="1" applyFont="1" applyFill="1" applyBorder="1" applyProtection="1"/>
    <xf numFmtId="165" fontId="6" fillId="25" borderId="13" xfId="0" applyNumberFormat="1" applyFont="1" applyFill="1" applyBorder="1" applyProtection="1"/>
    <xf numFmtId="165" fontId="6" fillId="25" borderId="14" xfId="0" applyNumberFormat="1" applyFont="1" applyFill="1" applyBorder="1" applyProtection="1"/>
    <xf numFmtId="165" fontId="6" fillId="25" borderId="15" xfId="0" applyNumberFormat="1" applyFont="1" applyFill="1" applyBorder="1" applyProtection="1"/>
    <xf numFmtId="165" fontId="6" fillId="25" borderId="11" xfId="0" applyNumberFormat="1" applyFont="1" applyFill="1" applyBorder="1" applyProtection="1"/>
    <xf numFmtId="165" fontId="6" fillId="25" borderId="12" xfId="0" applyNumberFormat="1" applyFont="1" applyFill="1" applyBorder="1" applyProtection="1"/>
    <xf numFmtId="168" fontId="6" fillId="25" borderId="10" xfId="0" applyNumberFormat="1" applyFont="1" applyFill="1" applyBorder="1" applyProtection="1"/>
    <xf numFmtId="168" fontId="6" fillId="25" borderId="13" xfId="0" applyNumberFormat="1" applyFont="1" applyFill="1" applyBorder="1" applyProtection="1"/>
    <xf numFmtId="168" fontId="6" fillId="25" borderId="11" xfId="0" applyNumberFormat="1" applyFont="1" applyFill="1" applyBorder="1" applyProtection="1"/>
    <xf numFmtId="168" fontId="6" fillId="25" borderId="12" xfId="0" applyNumberFormat="1" applyFont="1" applyFill="1" applyBorder="1" applyProtection="1"/>
    <xf numFmtId="37" fontId="6" fillId="25" borderId="14" xfId="0" applyNumberFormat="1" applyFont="1" applyFill="1" applyBorder="1" applyProtection="1"/>
    <xf numFmtId="37" fontId="6" fillId="25" borderId="13" xfId="0" applyNumberFormat="1" applyFont="1" applyFill="1" applyBorder="1" applyProtection="1"/>
    <xf numFmtId="37" fontId="6" fillId="25" borderId="12" xfId="0" applyNumberFormat="1" applyFont="1" applyFill="1" applyBorder="1" applyProtection="1"/>
    <xf numFmtId="6" fontId="8" fillId="25" borderId="10" xfId="37" applyNumberFormat="1" applyFont="1" applyFill="1" applyBorder="1"/>
    <xf numFmtId="6" fontId="8" fillId="25" borderId="10" xfId="37" applyNumberFormat="1" applyFont="1" applyFill="1" applyBorder="1" applyAlignment="1" applyProtection="1">
      <alignment horizontal="center"/>
    </xf>
    <xf numFmtId="6" fontId="8" fillId="25" borderId="11" xfId="37" applyNumberFormat="1" applyFont="1" applyFill="1" applyBorder="1" applyAlignment="1" applyProtection="1">
      <alignment horizontal="center"/>
    </xf>
    <xf numFmtId="6" fontId="8" fillId="25" borderId="10" xfId="37" applyNumberFormat="1" applyFont="1" applyFill="1" applyBorder="1" applyAlignment="1" applyProtection="1">
      <alignment horizontal="right"/>
    </xf>
    <xf numFmtId="6" fontId="8" fillId="25" borderId="13" xfId="37" applyNumberFormat="1" applyFont="1" applyFill="1" applyBorder="1" applyAlignment="1" applyProtection="1">
      <alignment horizontal="center"/>
    </xf>
    <xf numFmtId="6" fontId="8" fillId="25" borderId="12" xfId="37" applyNumberFormat="1" applyFont="1" applyFill="1" applyBorder="1" applyAlignment="1" applyProtection="1">
      <alignment horizontal="center"/>
    </xf>
    <xf numFmtId="6" fontId="8" fillId="25" borderId="13" xfId="37" applyNumberFormat="1" applyFont="1" applyFill="1" applyBorder="1"/>
    <xf numFmtId="6" fontId="8" fillId="25" borderId="13" xfId="37" applyNumberFormat="1" applyFont="1" applyFill="1" applyBorder="1" applyAlignment="1" applyProtection="1">
      <alignment horizontal="right"/>
    </xf>
    <xf numFmtId="37" fontId="8" fillId="25" borderId="10" xfId="37" applyFont="1" applyFill="1" applyBorder="1" applyAlignment="1" applyProtection="1">
      <alignment horizontal="center"/>
    </xf>
    <xf numFmtId="37" fontId="8" fillId="25" borderId="11" xfId="37" applyFont="1" applyFill="1" applyBorder="1" applyAlignment="1" applyProtection="1">
      <alignment horizontal="center"/>
    </xf>
    <xf numFmtId="37" fontId="8" fillId="25" borderId="10" xfId="37" applyFont="1" applyFill="1" applyBorder="1"/>
    <xf numFmtId="37" fontId="8" fillId="25" borderId="10" xfId="37" applyNumberFormat="1" applyFont="1" applyFill="1" applyBorder="1" applyAlignment="1" applyProtection="1">
      <alignment horizontal="right"/>
    </xf>
    <xf numFmtId="37" fontId="8" fillId="25" borderId="10" xfId="37" applyNumberFormat="1" applyFont="1" applyFill="1" applyBorder="1" applyProtection="1"/>
    <xf numFmtId="37" fontId="8" fillId="25" borderId="13" xfId="37" applyFont="1" applyFill="1" applyBorder="1"/>
    <xf numFmtId="37" fontId="8" fillId="25" borderId="12" xfId="37" applyFont="1" applyFill="1" applyBorder="1" applyAlignment="1" applyProtection="1">
      <alignment horizontal="center"/>
    </xf>
    <xf numFmtId="37" fontId="8" fillId="25" borderId="13" xfId="37" applyNumberFormat="1" applyFont="1" applyFill="1" applyBorder="1" applyAlignment="1" applyProtection="1">
      <alignment horizontal="right"/>
    </xf>
    <xf numFmtId="37" fontId="8" fillId="25" borderId="13" xfId="37" applyNumberFormat="1" applyFont="1" applyFill="1" applyBorder="1" applyProtection="1"/>
    <xf numFmtId="37" fontId="8" fillId="0" borderId="0" xfId="37" applyFont="1" applyBorder="1"/>
    <xf numFmtId="164" fontId="6" fillId="0" borderId="11" xfId="0" applyFont="1" applyBorder="1" applyAlignment="1" applyProtection="1">
      <alignment horizontal="center" wrapText="1"/>
      <protection locked="0"/>
    </xf>
    <xf numFmtId="164" fontId="6" fillId="0" borderId="10" xfId="0" applyFont="1" applyBorder="1" applyAlignment="1" applyProtection="1">
      <alignment horizontal="center"/>
      <protection locked="0"/>
    </xf>
    <xf numFmtId="164" fontId="6" fillId="0" borderId="11" xfId="0" applyFont="1" applyBorder="1" applyAlignment="1" applyProtection="1">
      <alignment horizontal="center"/>
      <protection locked="0"/>
    </xf>
    <xf numFmtId="164" fontId="6" fillId="0" borderId="0" xfId="0" applyFont="1" applyAlignment="1" applyProtection="1">
      <alignment horizontal="center"/>
      <protection locked="0"/>
    </xf>
    <xf numFmtId="165" fontId="6" fillId="25" borderId="39" xfId="0" applyNumberFormat="1" applyFont="1" applyFill="1" applyBorder="1" applyProtection="1"/>
    <xf numFmtId="165" fontId="6" fillId="25" borderId="38" xfId="0" applyNumberFormat="1" applyFont="1" applyFill="1" applyBorder="1" applyProtection="1"/>
    <xf numFmtId="167" fontId="6" fillId="25" borderId="38" xfId="0" applyNumberFormat="1" applyFont="1" applyFill="1" applyBorder="1" applyProtection="1"/>
    <xf numFmtId="165" fontId="6" fillId="25" borderId="10" xfId="0" applyNumberFormat="1" applyFont="1" applyFill="1" applyBorder="1" applyAlignment="1" applyProtection="1">
      <alignment horizontal="right"/>
    </xf>
    <xf numFmtId="37" fontId="6" fillId="0" borderId="11" xfId="37" applyFont="1" applyBorder="1" applyAlignment="1" applyProtection="1">
      <alignment horizontal="center"/>
    </xf>
    <xf numFmtId="37" fontId="6" fillId="0" borderId="0" xfId="37" applyFont="1" applyAlignment="1">
      <alignment horizontal="left"/>
    </xf>
    <xf numFmtId="37" fontId="6" fillId="0" borderId="21" xfId="37" applyFont="1" applyBorder="1" applyAlignment="1">
      <alignment horizontal="left"/>
    </xf>
    <xf numFmtId="37" fontId="6" fillId="0" borderId="20" xfId="37" applyFont="1" applyBorder="1" applyAlignment="1">
      <alignment horizontal="left"/>
    </xf>
    <xf numFmtId="37" fontId="6" fillId="0" borderId="0" xfId="38" applyFont="1" applyAlignment="1">
      <alignment horizontal="left" wrapText="1"/>
    </xf>
    <xf numFmtId="37" fontId="6" fillId="0" borderId="28" xfId="37" applyFont="1" applyBorder="1" applyAlignment="1">
      <alignment horizontal="left"/>
    </xf>
    <xf numFmtId="37" fontId="6" fillId="0" borderId="10" xfId="37" applyFont="1" applyBorder="1" applyAlignment="1">
      <alignment horizontal="left"/>
    </xf>
    <xf numFmtId="5" fontId="6" fillId="0" borderId="10" xfId="37" applyNumberFormat="1" applyFont="1" applyBorder="1" applyAlignment="1" applyProtection="1">
      <alignment horizontal="left"/>
    </xf>
    <xf numFmtId="37" fontId="6" fillId="0" borderId="28" xfId="37" applyFont="1" applyBorder="1" applyAlignment="1" applyProtection="1">
      <alignment horizontal="left"/>
    </xf>
    <xf numFmtId="37" fontId="7" fillId="0" borderId="0" xfId="38" applyFont="1" applyAlignment="1">
      <alignment horizontal="left" wrapText="1"/>
    </xf>
    <xf numFmtId="164" fontId="0" fillId="0" borderId="0" xfId="0" applyAlignment="1">
      <alignment horizontal="left"/>
    </xf>
    <xf numFmtId="37" fontId="6" fillId="0" borderId="28" xfId="37" applyFont="1" applyBorder="1" applyAlignment="1">
      <alignment horizontal="center"/>
    </xf>
    <xf numFmtId="37" fontId="6" fillId="0" borderId="10" xfId="37" applyFont="1" applyBorder="1" applyAlignment="1">
      <alignment horizontal="center"/>
    </xf>
    <xf numFmtId="5" fontId="6" fillId="0" borderId="33" xfId="37" applyNumberFormat="1" applyFont="1" applyBorder="1" applyAlignment="1" applyProtection="1">
      <alignment horizontal="right"/>
      <protection locked="0"/>
    </xf>
    <xf numFmtId="39" fontId="8" fillId="0" borderId="0" xfId="37" applyNumberFormat="1" applyFont="1" applyAlignment="1" applyProtection="1">
      <alignment horizontal="left"/>
    </xf>
    <xf numFmtId="39" fontId="8" fillId="0" borderId="0" xfId="37" applyNumberFormat="1" applyFont="1" applyFill="1" applyAlignment="1" applyProtection="1">
      <alignment horizontal="left"/>
    </xf>
    <xf numFmtId="170" fontId="8" fillId="0" borderId="0" xfId="37" applyNumberFormat="1" applyFont="1" applyAlignment="1">
      <alignment horizontal="center"/>
    </xf>
    <xf numFmtId="170" fontId="8" fillId="0" borderId="0" xfId="38" applyNumberFormat="1" applyFont="1" applyAlignment="1">
      <alignment horizontal="center"/>
    </xf>
    <xf numFmtId="170" fontId="8" fillId="0" borderId="18" xfId="38" applyNumberFormat="1" applyFont="1" applyBorder="1" applyAlignment="1">
      <alignment horizontal="center"/>
    </xf>
    <xf numFmtId="170" fontId="8" fillId="0" borderId="0" xfId="37" applyNumberFormat="1" applyFont="1" applyFill="1" applyAlignment="1">
      <alignment horizontal="center"/>
    </xf>
    <xf numFmtId="170" fontId="8" fillId="0" borderId="0" xfId="37" applyNumberFormat="1" applyFont="1" applyBorder="1" applyAlignment="1">
      <alignment horizontal="center"/>
    </xf>
    <xf numFmtId="170" fontId="8" fillId="0" borderId="0" xfId="37" applyNumberFormat="1" applyFont="1" applyAlignment="1" applyProtection="1">
      <alignment horizontal="center"/>
    </xf>
    <xf numFmtId="167" fontId="6" fillId="0" borderId="10" xfId="0" applyNumberFormat="1" applyFont="1" applyFill="1" applyBorder="1"/>
    <xf numFmtId="167" fontId="6" fillId="0" borderId="13" xfId="0" applyNumberFormat="1" applyFont="1" applyFill="1" applyBorder="1"/>
    <xf numFmtId="37" fontId="8" fillId="0" borderId="10" xfId="37" applyNumberFormat="1" applyFont="1" applyFill="1" applyBorder="1" applyProtection="1"/>
    <xf numFmtId="37" fontId="6" fillId="25" borderId="10" xfId="37" applyFont="1" applyFill="1" applyBorder="1" applyAlignment="1" applyProtection="1">
      <alignment horizontal="center"/>
    </xf>
    <xf numFmtId="37" fontId="6" fillId="25" borderId="11" xfId="37" applyFont="1" applyFill="1" applyBorder="1" applyAlignment="1" applyProtection="1">
      <alignment horizontal="center"/>
    </xf>
    <xf numFmtId="37" fontId="6" fillId="25" borderId="10" xfId="37" applyFont="1" applyFill="1" applyBorder="1" applyAlignment="1">
      <alignment horizontal="left"/>
    </xf>
    <xf numFmtId="5" fontId="6" fillId="25" borderId="10" xfId="37" applyNumberFormat="1" applyFont="1" applyFill="1" applyBorder="1" applyAlignment="1" applyProtection="1">
      <alignment horizontal="right"/>
    </xf>
    <xf numFmtId="37" fontId="6" fillId="25" borderId="10" xfId="37" applyNumberFormat="1" applyFont="1" applyFill="1" applyBorder="1" applyAlignment="1" applyProtection="1">
      <alignment horizontal="right"/>
    </xf>
    <xf numFmtId="37" fontId="6" fillId="25" borderId="13" xfId="37" applyFont="1" applyFill="1" applyBorder="1" applyAlignment="1">
      <alignment horizontal="center"/>
    </xf>
    <xf numFmtId="37" fontId="6" fillId="25" borderId="12" xfId="37" applyFont="1" applyFill="1" applyBorder="1" applyAlignment="1" applyProtection="1">
      <alignment horizontal="center"/>
    </xf>
    <xf numFmtId="37" fontId="6" fillId="25" borderId="13" xfId="37" applyFont="1" applyFill="1" applyBorder="1" applyAlignment="1">
      <alignment horizontal="left"/>
    </xf>
    <xf numFmtId="37" fontId="6" fillId="25" borderId="13" xfId="37" applyNumberFormat="1" applyFont="1" applyFill="1" applyBorder="1" applyAlignment="1" applyProtection="1">
      <alignment horizontal="right"/>
    </xf>
    <xf numFmtId="169" fontId="8" fillId="25" borderId="14" xfId="110" applyNumberFormat="1" applyFont="1" applyFill="1" applyBorder="1" applyAlignment="1" applyProtection="1">
      <alignment horizontal="right"/>
    </xf>
    <xf numFmtId="5" fontId="8" fillId="25" borderId="14" xfId="37" applyNumberFormat="1" applyFont="1" applyFill="1" applyBorder="1" applyAlignment="1" applyProtection="1">
      <alignment horizontal="right"/>
    </xf>
    <xf numFmtId="5" fontId="6" fillId="25" borderId="40" xfId="37" applyNumberFormat="1" applyFont="1" applyFill="1" applyBorder="1" applyAlignment="1" applyProtection="1">
      <alignment horizontal="right"/>
    </xf>
    <xf numFmtId="37" fontId="6" fillId="25" borderId="40" xfId="110" applyNumberFormat="1" applyFont="1" applyFill="1" applyBorder="1" applyAlignment="1" applyProtection="1">
      <alignment horizontal="right"/>
    </xf>
    <xf numFmtId="37" fontId="6" fillId="0" borderId="33" xfId="37" applyNumberFormat="1" applyFont="1" applyBorder="1" applyAlignment="1" applyProtection="1">
      <alignment horizontal="right"/>
      <protection locked="0"/>
    </xf>
    <xf numFmtId="37" fontId="8" fillId="25" borderId="17" xfId="37" applyFont="1" applyFill="1" applyBorder="1"/>
    <xf numFmtId="169" fontId="6" fillId="25" borderId="14" xfId="110" applyNumberFormat="1" applyFont="1" applyFill="1" applyBorder="1" applyProtection="1"/>
    <xf numFmtId="167" fontId="6" fillId="0" borderId="19" xfId="0" applyNumberFormat="1" applyFont="1" applyBorder="1" applyProtection="1">
      <protection locked="0"/>
    </xf>
    <xf numFmtId="170" fontId="8" fillId="0" borderId="0" xfId="37" applyNumberFormat="1" applyFont="1" applyFill="1" applyAlignment="1" applyProtection="1">
      <alignment horizontal="center"/>
    </xf>
    <xf numFmtId="164" fontId="35" fillId="0" borderId="0" xfId="0" applyFont="1"/>
    <xf numFmtId="164" fontId="6" fillId="0" borderId="0" xfId="0" applyFont="1" applyFill="1"/>
    <xf numFmtId="37" fontId="8" fillId="0" borderId="13" xfId="110" applyNumberFormat="1" applyFont="1" applyBorder="1" applyAlignment="1" applyProtection="1">
      <alignment horizontal="right"/>
      <protection locked="0"/>
    </xf>
    <xf numFmtId="38" fontId="6" fillId="0" borderId="33" xfId="110" applyNumberFormat="1" applyFont="1" applyBorder="1" applyAlignment="1" applyProtection="1">
      <alignment horizontal="right"/>
      <protection locked="0"/>
    </xf>
    <xf numFmtId="6" fontId="6" fillId="25" borderId="45" xfId="0" applyNumberFormat="1" applyFont="1" applyFill="1" applyBorder="1" applyProtection="1"/>
    <xf numFmtId="5" fontId="6" fillId="0" borderId="29" xfId="0" applyNumberFormat="1" applyFont="1" applyBorder="1" applyProtection="1">
      <protection locked="0"/>
    </xf>
    <xf numFmtId="5" fontId="6" fillId="0" borderId="19" xfId="0" applyNumberFormat="1" applyFont="1" applyBorder="1" applyProtection="1">
      <protection locked="0"/>
    </xf>
    <xf numFmtId="167" fontId="6" fillId="0" borderId="29" xfId="0" applyNumberFormat="1" applyFont="1" applyBorder="1" applyProtection="1">
      <protection locked="0"/>
    </xf>
    <xf numFmtId="164" fontId="6" fillId="0" borderId="42" xfId="0" applyFont="1" applyBorder="1" applyAlignment="1">
      <alignment wrapText="1"/>
    </xf>
    <xf numFmtId="6" fontId="6" fillId="0" borderId="45" xfId="0" applyNumberFormat="1" applyFont="1" applyFill="1" applyBorder="1" applyProtection="1"/>
    <xf numFmtId="169" fontId="6" fillId="25" borderId="47" xfId="110" applyNumberFormat="1" applyFont="1" applyFill="1" applyBorder="1" applyProtection="1"/>
    <xf numFmtId="167" fontId="6" fillId="25" borderId="47" xfId="0" applyNumberFormat="1" applyFont="1" applyFill="1" applyBorder="1" applyProtection="1"/>
    <xf numFmtId="37" fontId="6" fillId="25" borderId="47" xfId="0" applyNumberFormat="1" applyFont="1" applyFill="1" applyBorder="1" applyProtection="1"/>
    <xf numFmtId="39" fontId="8" fillId="25" borderId="17" xfId="37" applyNumberFormat="1" applyFont="1" applyFill="1" applyBorder="1" applyProtection="1"/>
    <xf numFmtId="43" fontId="8" fillId="25" borderId="41" xfId="110" applyNumberFormat="1" applyFont="1" applyFill="1" applyBorder="1" applyAlignment="1" applyProtection="1">
      <alignment horizontal="right"/>
    </xf>
    <xf numFmtId="37" fontId="6" fillId="0" borderId="20" xfId="37" applyFont="1" applyFill="1" applyBorder="1" applyAlignment="1" applyProtection="1">
      <alignment horizontal="center"/>
    </xf>
    <xf numFmtId="37" fontId="6" fillId="25" borderId="17" xfId="37" applyFont="1" applyFill="1" applyBorder="1" applyAlignment="1">
      <alignment horizontal="left"/>
    </xf>
    <xf numFmtId="39" fontId="6" fillId="25" borderId="17" xfId="37" applyNumberFormat="1" applyFont="1" applyFill="1" applyBorder="1" applyAlignment="1" applyProtection="1">
      <alignment horizontal="right"/>
    </xf>
    <xf numFmtId="39" fontId="6" fillId="25" borderId="40" xfId="110" applyNumberFormat="1" applyFont="1" applyFill="1" applyBorder="1" applyAlignment="1" applyProtection="1">
      <alignment horizontal="right"/>
    </xf>
    <xf numFmtId="37" fontId="6" fillId="0" borderId="0" xfId="38" applyFont="1" applyAlignment="1">
      <alignment horizontal="center"/>
    </xf>
    <xf numFmtId="37" fontId="6" fillId="0" borderId="18" xfId="38" applyFont="1" applyBorder="1" applyAlignment="1">
      <alignment horizontal="center"/>
    </xf>
    <xf numFmtId="37" fontId="6" fillId="0" borderId="0" xfId="38" applyFont="1" applyBorder="1" applyAlignment="1">
      <alignment horizontal="center"/>
    </xf>
    <xf numFmtId="170" fontId="6" fillId="0" borderId="0" xfId="38" applyNumberFormat="1" applyFont="1" applyAlignment="1">
      <alignment horizontal="center" wrapText="1"/>
    </xf>
    <xf numFmtId="170" fontId="6" fillId="0" borderId="0" xfId="38" applyNumberFormat="1" applyFont="1" applyFill="1" applyAlignment="1">
      <alignment horizontal="center" wrapText="1"/>
    </xf>
    <xf numFmtId="170" fontId="6" fillId="0" borderId="0" xfId="38" quotePrefix="1" applyNumberFormat="1" applyFont="1" applyAlignment="1">
      <alignment horizontal="center" wrapText="1"/>
    </xf>
    <xf numFmtId="37" fontId="6" fillId="0" borderId="0" xfId="38" applyFont="1" applyAlignment="1">
      <alignment horizontal="center" wrapText="1"/>
    </xf>
    <xf numFmtId="37" fontId="6" fillId="0" borderId="37" xfId="37" applyFont="1" applyBorder="1" applyAlignment="1">
      <alignment horizontal="center"/>
    </xf>
    <xf numFmtId="37" fontId="6" fillId="25" borderId="37" xfId="37" applyFont="1" applyFill="1" applyBorder="1" applyAlignment="1" applyProtection="1">
      <alignment horizontal="center"/>
    </xf>
    <xf numFmtId="37" fontId="6" fillId="0" borderId="37" xfId="37" applyFont="1" applyBorder="1" applyAlignment="1" applyProtection="1">
      <alignment horizontal="center"/>
    </xf>
    <xf numFmtId="37" fontId="6" fillId="25" borderId="48" xfId="37" applyFont="1" applyFill="1" applyBorder="1" applyAlignment="1" applyProtection="1">
      <alignment horizontal="center"/>
    </xf>
    <xf numFmtId="37" fontId="8" fillId="0" borderId="35" xfId="37" applyFont="1" applyFill="1" applyBorder="1" applyAlignment="1" applyProtection="1">
      <alignment horizontal="center"/>
    </xf>
    <xf numFmtId="166" fontId="38" fillId="0" borderId="0" xfId="0" applyNumberFormat="1" applyFont="1" applyAlignment="1" applyProtection="1">
      <alignment horizontal="right" vertical="top"/>
    </xf>
    <xf numFmtId="164" fontId="39" fillId="0" borderId="0" xfId="0" applyFont="1" applyAlignment="1">
      <alignment vertical="top" wrapText="1"/>
    </xf>
    <xf numFmtId="164" fontId="36" fillId="0" borderId="46" xfId="0" applyFont="1" applyFill="1" applyBorder="1" applyAlignment="1">
      <alignment horizontal="center" vertical="center" wrapText="1"/>
    </xf>
    <xf numFmtId="164" fontId="36" fillId="0" borderId="43" xfId="0" applyFont="1" applyFill="1" applyBorder="1" applyAlignment="1">
      <alignment horizontal="center" vertical="center" wrapText="1"/>
    </xf>
    <xf numFmtId="164" fontId="36" fillId="0" borderId="44" xfId="0" applyFont="1" applyFill="1" applyBorder="1" applyAlignment="1">
      <alignment horizontal="center" vertical="center" wrapText="1"/>
    </xf>
    <xf numFmtId="164" fontId="36" fillId="0" borderId="42" xfId="0" applyFont="1" applyBorder="1" applyAlignment="1" applyProtection="1">
      <alignment horizontal="center" vertical="center" wrapText="1"/>
    </xf>
    <xf numFmtId="164" fontId="36" fillId="0" borderId="43" xfId="0" applyFont="1" applyBorder="1" applyAlignment="1" applyProtection="1">
      <alignment horizontal="center" vertical="center" wrapText="1"/>
    </xf>
    <xf numFmtId="164" fontId="36" fillId="0" borderId="44" xfId="0" applyFont="1" applyBorder="1" applyAlignment="1" applyProtection="1">
      <alignment horizontal="center" vertical="center" wrapText="1"/>
    </xf>
    <xf numFmtId="37" fontId="8" fillId="0" borderId="11" xfId="37" applyFont="1" applyBorder="1" applyAlignment="1" applyProtection="1">
      <alignment horizontal="center"/>
    </xf>
    <xf numFmtId="37" fontId="8" fillId="0" borderId="27" xfId="37" applyFont="1" applyBorder="1" applyAlignment="1" applyProtection="1">
      <alignment horizontal="center"/>
    </xf>
    <xf numFmtId="37" fontId="8" fillId="0" borderId="20" xfId="37" applyFont="1" applyBorder="1" applyAlignment="1">
      <alignment horizontal="center"/>
    </xf>
    <xf numFmtId="37" fontId="8" fillId="0" borderId="26" xfId="37" applyFont="1" applyBorder="1" applyAlignment="1">
      <alignment horizontal="center"/>
    </xf>
    <xf numFmtId="37" fontId="8" fillId="25" borderId="48" xfId="37" applyFont="1" applyFill="1" applyBorder="1" applyAlignment="1" applyProtection="1">
      <alignment horizontal="center" wrapText="1"/>
    </xf>
    <xf numFmtId="37" fontId="8" fillId="25" borderId="17" xfId="37" applyFont="1" applyFill="1" applyBorder="1" applyAlignment="1" applyProtection="1">
      <alignment horizontal="center" wrapText="1"/>
    </xf>
    <xf numFmtId="37" fontId="8" fillId="25" borderId="36" xfId="37" applyFont="1" applyFill="1" applyBorder="1" applyAlignment="1" applyProtection="1">
      <alignment horizontal="center" wrapText="1"/>
    </xf>
    <xf numFmtId="37" fontId="6" fillId="25" borderId="48" xfId="37" applyFont="1" applyFill="1" applyBorder="1" applyAlignment="1" applyProtection="1">
      <alignment horizontal="center" wrapText="1"/>
    </xf>
    <xf numFmtId="37" fontId="6" fillId="25" borderId="17" xfId="37" applyFont="1" applyFill="1" applyBorder="1" applyAlignment="1" applyProtection="1">
      <alignment horizontal="center" wrapText="1"/>
    </xf>
    <xf numFmtId="37" fontId="6" fillId="25" borderId="36" xfId="37" applyFont="1" applyFill="1" applyBorder="1" applyAlignment="1" applyProtection="1">
      <alignment horizontal="center" wrapText="1"/>
    </xf>
    <xf numFmtId="37" fontId="6" fillId="0" borderId="20" xfId="37" applyFont="1" applyBorder="1" applyAlignment="1">
      <alignment horizontal="center"/>
    </xf>
    <xf numFmtId="37" fontId="6" fillId="0" borderId="26" xfId="37" applyFont="1" applyBorder="1" applyAlignment="1">
      <alignment horizontal="center"/>
    </xf>
    <xf numFmtId="37" fontId="6" fillId="0" borderId="11" xfId="37" applyFont="1" applyBorder="1" applyAlignment="1" applyProtection="1">
      <alignment horizontal="center"/>
    </xf>
    <xf numFmtId="37" fontId="6" fillId="0" borderId="27" xfId="37" applyFont="1" applyBorder="1" applyAlignment="1" applyProtection="1">
      <alignment horizontal="center"/>
    </xf>
    <xf numFmtId="5" fontId="7" fillId="0" borderId="31" xfId="37" applyNumberFormat="1" applyFont="1" applyBorder="1" applyAlignment="1" applyProtection="1">
      <alignment horizontal="center"/>
    </xf>
    <xf numFmtId="5" fontId="7" fillId="0" borderId="23" xfId="37" applyNumberFormat="1" applyFont="1" applyBorder="1" applyAlignment="1" applyProtection="1">
      <alignment horizontal="center"/>
    </xf>
    <xf numFmtId="5" fontId="7" fillId="0" borderId="24" xfId="37" applyNumberFormat="1" applyFont="1" applyBorder="1" applyAlignment="1" applyProtection="1">
      <alignment horizontal="center"/>
    </xf>
    <xf numFmtId="37" fontId="7" fillId="0" borderId="31" xfId="37" applyFont="1" applyBorder="1" applyAlignment="1" applyProtection="1">
      <alignment horizontal="center"/>
    </xf>
    <xf numFmtId="37" fontId="7" fillId="0" borderId="23" xfId="37" applyFont="1" applyBorder="1" applyAlignment="1" applyProtection="1">
      <alignment horizontal="center"/>
    </xf>
    <xf numFmtId="37" fontId="7" fillId="0" borderId="24" xfId="37" applyFont="1" applyBorder="1" applyAlignment="1" applyProtection="1">
      <alignment horizontal="center"/>
    </xf>
    <xf numFmtId="37" fontId="7" fillId="0" borderId="22" xfId="37" applyFont="1" applyBorder="1" applyAlignment="1" applyProtection="1">
      <alignment horizontal="center"/>
    </xf>
  </cellXfs>
  <cellStyles count="119">
    <cellStyle name="20% - Accent1" xfId="1" builtinId="30" customBuiltin="1"/>
    <cellStyle name="20% - Accent1 2" xfId="64"/>
    <cellStyle name="20% - Accent2" xfId="2" builtinId="34" customBuiltin="1"/>
    <cellStyle name="20% - Accent2 2" xfId="65"/>
    <cellStyle name="20% - Accent3" xfId="3" builtinId="38" customBuiltin="1"/>
    <cellStyle name="20% - Accent3 2" xfId="66"/>
    <cellStyle name="20% - Accent4" xfId="4" builtinId="42" customBuiltin="1"/>
    <cellStyle name="20% - Accent4 2" xfId="67"/>
    <cellStyle name="20% - Accent5" xfId="5" builtinId="46" customBuiltin="1"/>
    <cellStyle name="20% - Accent5 2" xfId="68"/>
    <cellStyle name="20% - Accent6" xfId="6" builtinId="50" customBuiltin="1"/>
    <cellStyle name="20% - Accent6 2" xfId="69"/>
    <cellStyle name="40% - Accent1" xfId="7" builtinId="31" customBuiltin="1"/>
    <cellStyle name="40% - Accent1 2" xfId="70"/>
    <cellStyle name="40% - Accent2" xfId="8" builtinId="35" customBuiltin="1"/>
    <cellStyle name="40% - Accent2 2" xfId="71"/>
    <cellStyle name="40% - Accent3" xfId="9" builtinId="39" customBuiltin="1"/>
    <cellStyle name="40% - Accent3 2" xfId="72"/>
    <cellStyle name="40% - Accent4" xfId="10" builtinId="43" customBuiltin="1"/>
    <cellStyle name="40% - Accent4 2" xfId="73"/>
    <cellStyle name="40% - Accent5" xfId="11" builtinId="47" customBuiltin="1"/>
    <cellStyle name="40% - Accent5 2" xfId="74"/>
    <cellStyle name="40% - Accent6" xfId="12" builtinId="51" customBuiltin="1"/>
    <cellStyle name="40% - Accent6 2" xfId="75"/>
    <cellStyle name="60% - Accent1" xfId="13" builtinId="32" customBuiltin="1"/>
    <cellStyle name="60% - Accent1 2" xfId="76"/>
    <cellStyle name="60% - Accent2" xfId="14" builtinId="36" customBuiltin="1"/>
    <cellStyle name="60% - Accent2 2" xfId="77"/>
    <cellStyle name="60% - Accent3" xfId="15" builtinId="40" customBuiltin="1"/>
    <cellStyle name="60% - Accent3 2" xfId="78"/>
    <cellStyle name="60% - Accent4" xfId="16" builtinId="44" customBuiltin="1"/>
    <cellStyle name="60% - Accent4 2" xfId="79"/>
    <cellStyle name="60% - Accent5" xfId="17" builtinId="48" customBuiltin="1"/>
    <cellStyle name="60% - Accent5 2" xfId="80"/>
    <cellStyle name="60% - Accent6" xfId="18" builtinId="52" customBuiltin="1"/>
    <cellStyle name="60% - Accent6 2" xfId="81"/>
    <cellStyle name="Accent1" xfId="19" builtinId="29" customBuiltin="1"/>
    <cellStyle name="Accent1 2" xfId="82"/>
    <cellStyle name="Accent2" xfId="20" builtinId="33" customBuiltin="1"/>
    <cellStyle name="Accent2 2" xfId="83"/>
    <cellStyle name="Accent3" xfId="21" builtinId="37" customBuiltin="1"/>
    <cellStyle name="Accent3 2" xfId="84"/>
    <cellStyle name="Accent4" xfId="22" builtinId="41" customBuiltin="1"/>
    <cellStyle name="Accent4 2" xfId="85"/>
    <cellStyle name="Accent5" xfId="23" builtinId="45" customBuiltin="1"/>
    <cellStyle name="Accent5 2" xfId="86"/>
    <cellStyle name="Accent6" xfId="24" builtinId="49" customBuiltin="1"/>
    <cellStyle name="Accent6 2" xfId="87"/>
    <cellStyle name="Bad" xfId="25" builtinId="27" customBuiltin="1"/>
    <cellStyle name="Bad 2" xfId="88"/>
    <cellStyle name="Calculation" xfId="26" builtinId="22" customBuiltin="1"/>
    <cellStyle name="Calculation 2" xfId="89"/>
    <cellStyle name="Check Cell" xfId="27" builtinId="23" customBuiltin="1"/>
    <cellStyle name="Check Cell 2" xfId="90"/>
    <cellStyle name="Comma" xfId="110" builtinId="3"/>
    <cellStyle name="Comma 2" xfId="47"/>
    <cellStyle name="Comma 3" xfId="48"/>
    <cellStyle name="Comma 4" xfId="46"/>
    <cellStyle name="Comma 5" xfId="112"/>
    <cellStyle name="Comma 6" xfId="116"/>
    <cellStyle name="Currency 2" xfId="50"/>
    <cellStyle name="Currency 3" xfId="49"/>
    <cellStyle name="Currency 4" xfId="113"/>
    <cellStyle name="Currency 5" xfId="115"/>
    <cellStyle name="Explanatory Text" xfId="28" builtinId="53" customBuiltin="1"/>
    <cellStyle name="Explanatory Text 2" xfId="91"/>
    <cellStyle name="Good" xfId="29" builtinId="26" customBuiltin="1"/>
    <cellStyle name="Good 2" xfId="92"/>
    <cellStyle name="Heading 1" xfId="30" builtinId="16" customBuiltin="1"/>
    <cellStyle name="Heading 1 2" xfId="93"/>
    <cellStyle name="Heading 2" xfId="31" builtinId="17" customBuiltin="1"/>
    <cellStyle name="Heading 2 2" xfId="94"/>
    <cellStyle name="Heading 3" xfId="32" builtinId="18" customBuiltin="1"/>
    <cellStyle name="Heading 3 2" xfId="95"/>
    <cellStyle name="Heading 4" xfId="33" builtinId="19" customBuiltin="1"/>
    <cellStyle name="Heading 4 2" xfId="96"/>
    <cellStyle name="Input" xfId="34" builtinId="20" customBuiltin="1"/>
    <cellStyle name="Input 2" xfId="97"/>
    <cellStyle name="Linked Cell" xfId="35" builtinId="24" customBuiltin="1"/>
    <cellStyle name="Linked Cell 2" xfId="98"/>
    <cellStyle name="Neutral" xfId="36" builtinId="28" customBuiltin="1"/>
    <cellStyle name="Neutral 2" xfId="99"/>
    <cellStyle name="Normal" xfId="0" builtinId="0"/>
    <cellStyle name="Normal 2" xfId="51"/>
    <cellStyle name="Normal 2 2" xfId="106"/>
    <cellStyle name="Normal 2 3" xfId="109"/>
    <cellStyle name="Normal 2 4" xfId="62"/>
    <cellStyle name="Normal 3" xfId="45"/>
    <cellStyle name="Normal 3 2" xfId="105"/>
    <cellStyle name="Normal 3 3" xfId="63"/>
    <cellStyle name="Normal 4" xfId="52"/>
    <cellStyle name="Normal 4 2" xfId="108"/>
    <cellStyle name="Normal 5" xfId="59"/>
    <cellStyle name="Normal 5 2" xfId="107"/>
    <cellStyle name="Normal 5 3" xfId="61"/>
    <cellStyle name="Normal 6" xfId="111"/>
    <cellStyle name="Normal 7" xfId="114"/>
    <cellStyle name="Normal 8" xfId="117"/>
    <cellStyle name="Normal 9" xfId="118"/>
    <cellStyle name="Normal_MUNIELEC" xfId="37"/>
    <cellStyle name="Normal_REC" xfId="38"/>
    <cellStyle name="Normal_Sheet1" xfId="39"/>
    <cellStyle name="Note" xfId="40" builtinId="10" customBuiltin="1"/>
    <cellStyle name="Note 2" xfId="100"/>
    <cellStyle name="Note 3" xfId="60"/>
    <cellStyle name="Output" xfId="41" builtinId="21" customBuiltin="1"/>
    <cellStyle name="Output 2" xfId="101"/>
    <cellStyle name="PSChar" xfId="53"/>
    <cellStyle name="PSDate" xfId="54"/>
    <cellStyle name="PSDec" xfId="55"/>
    <cellStyle name="PSHeading" xfId="56"/>
    <cellStyle name="PSInt" xfId="57"/>
    <cellStyle name="PSSpacer" xfId="58"/>
    <cellStyle name="Title" xfId="42" builtinId="15" customBuiltin="1"/>
    <cellStyle name="Title 2" xfId="102"/>
    <cellStyle name="Total" xfId="43" builtinId="25" customBuiltin="1"/>
    <cellStyle name="Total 2" xfId="103"/>
    <cellStyle name="Warning Text" xfId="44" builtinId="11" customBuiltin="1"/>
    <cellStyle name="Warning Text 2" xfId="10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LEIGH/Annual%20Reports/2015%20Annual%20Report/2007%20G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stor Owned Gas"/>
      <sheetName val="RT REG (2)"/>
      <sheetName val="Municipal Gas"/>
      <sheetName val="Certified Natural Gas Providers"/>
    </sheetNames>
    <sheetDataSet>
      <sheetData sheetId="0"/>
      <sheetData sheetId="1"/>
      <sheetData sheetId="2">
        <row r="6">
          <cell r="B6">
            <v>1</v>
          </cell>
          <cell r="C6" t="str">
            <v xml:space="preserve">Allerton  </v>
          </cell>
          <cell r="D6">
            <v>219676</v>
          </cell>
          <cell r="E6">
            <v>48175</v>
          </cell>
          <cell r="F6">
            <v>1685631</v>
          </cell>
          <cell r="G6">
            <v>0</v>
          </cell>
          <cell r="H6">
            <v>0</v>
          </cell>
          <cell r="I6">
            <v>1953482</v>
          </cell>
          <cell r="J6">
            <v>0</v>
          </cell>
          <cell r="K6">
            <v>1953482</v>
          </cell>
          <cell r="L6">
            <v>558</v>
          </cell>
        </row>
        <row r="7">
          <cell r="B7">
            <v>2</v>
          </cell>
          <cell r="C7" t="str">
            <v xml:space="preserve">Bedford  </v>
          </cell>
          <cell r="D7">
            <v>584695</v>
          </cell>
          <cell r="E7">
            <v>234183</v>
          </cell>
          <cell r="F7">
            <v>0</v>
          </cell>
          <cell r="G7">
            <v>0</v>
          </cell>
          <cell r="H7">
            <v>23315</v>
          </cell>
          <cell r="I7">
            <v>842193</v>
          </cell>
          <cell r="J7">
            <v>0</v>
          </cell>
          <cell r="K7">
            <v>842193</v>
          </cell>
          <cell r="L7">
            <v>461</v>
          </cell>
        </row>
        <row r="8">
          <cell r="B8">
            <v>3</v>
          </cell>
          <cell r="C8" t="str">
            <v>Bloomfield</v>
          </cell>
          <cell r="D8">
            <v>876290</v>
          </cell>
          <cell r="E8">
            <v>503206</v>
          </cell>
          <cell r="F8">
            <v>101241</v>
          </cell>
          <cell r="G8">
            <v>0</v>
          </cell>
          <cell r="H8">
            <v>357790</v>
          </cell>
          <cell r="I8">
            <v>1838527</v>
          </cell>
          <cell r="J8">
            <v>0</v>
          </cell>
          <cell r="K8">
            <v>1838527</v>
          </cell>
          <cell r="L8">
            <v>70191</v>
          </cell>
        </row>
        <row r="9">
          <cell r="B9">
            <v>4</v>
          </cell>
          <cell r="C9" t="str">
            <v xml:space="preserve">Brighton  </v>
          </cell>
          <cell r="D9">
            <v>295269</v>
          </cell>
          <cell r="E9">
            <v>51040</v>
          </cell>
          <cell r="F9">
            <v>0</v>
          </cell>
          <cell r="G9">
            <v>1595</v>
          </cell>
          <cell r="H9">
            <v>7915</v>
          </cell>
          <cell r="I9">
            <v>355819</v>
          </cell>
          <cell r="J9">
            <v>0</v>
          </cell>
          <cell r="K9">
            <v>355819</v>
          </cell>
          <cell r="L9">
            <v>705</v>
          </cell>
        </row>
        <row r="10">
          <cell r="B10">
            <v>5</v>
          </cell>
          <cell r="C10" t="str">
            <v xml:space="preserve">Brooklyn  </v>
          </cell>
          <cell r="D10">
            <v>468310</v>
          </cell>
          <cell r="E10">
            <v>460726</v>
          </cell>
          <cell r="F10">
            <v>0</v>
          </cell>
          <cell r="G10">
            <v>15870</v>
          </cell>
          <cell r="H10">
            <v>24027</v>
          </cell>
          <cell r="I10">
            <v>968933</v>
          </cell>
          <cell r="J10">
            <v>0</v>
          </cell>
          <cell r="K10">
            <v>968933</v>
          </cell>
          <cell r="L10">
            <v>37717</v>
          </cell>
        </row>
        <row r="11">
          <cell r="B11">
            <v>6</v>
          </cell>
          <cell r="C11" t="str">
            <v xml:space="preserve">Cascade  </v>
          </cell>
          <cell r="D11">
            <v>754398</v>
          </cell>
          <cell r="E11">
            <v>425796</v>
          </cell>
          <cell r="F11">
            <v>0</v>
          </cell>
          <cell r="G11">
            <v>35147</v>
          </cell>
          <cell r="H11">
            <v>18627</v>
          </cell>
          <cell r="I11">
            <v>1233968</v>
          </cell>
          <cell r="J11">
            <v>0</v>
          </cell>
          <cell r="K11">
            <v>1233968</v>
          </cell>
          <cell r="L11">
            <v>8051</v>
          </cell>
        </row>
        <row r="12">
          <cell r="B12">
            <v>7</v>
          </cell>
          <cell r="C12" t="str">
            <v xml:space="preserve">Cedar Falls </v>
          </cell>
          <cell r="D12">
            <v>11262766</v>
          </cell>
          <cell r="E12">
            <v>5211604</v>
          </cell>
          <cell r="F12">
            <v>2515372</v>
          </cell>
          <cell r="G12">
            <v>1295445</v>
          </cell>
          <cell r="H12">
            <v>130766</v>
          </cell>
          <cell r="I12">
            <v>20415953</v>
          </cell>
          <cell r="J12">
            <v>0</v>
          </cell>
          <cell r="K12">
            <v>20415953</v>
          </cell>
          <cell r="L12">
            <v>323556</v>
          </cell>
        </row>
        <row r="13">
          <cell r="B13">
            <v>8</v>
          </cell>
          <cell r="C13" t="str">
            <v xml:space="preserve">Clearfield  </v>
          </cell>
          <cell r="D13">
            <v>103090</v>
          </cell>
          <cell r="E13">
            <v>113215</v>
          </cell>
          <cell r="F13">
            <v>0</v>
          </cell>
          <cell r="G13">
            <v>0</v>
          </cell>
          <cell r="H13">
            <v>0</v>
          </cell>
          <cell r="I13">
            <v>216305</v>
          </cell>
          <cell r="J13">
            <v>0</v>
          </cell>
          <cell r="K13">
            <v>216305</v>
          </cell>
          <cell r="L13">
            <v>0</v>
          </cell>
        </row>
        <row r="14">
          <cell r="B14">
            <v>9</v>
          </cell>
          <cell r="C14" t="str">
            <v>Consumers Energy</v>
          </cell>
          <cell r="D14">
            <v>533106</v>
          </cell>
          <cell r="E14">
            <v>19300</v>
          </cell>
          <cell r="F14">
            <v>207344</v>
          </cell>
          <cell r="G14">
            <v>0</v>
          </cell>
          <cell r="H14">
            <v>0</v>
          </cell>
          <cell r="I14">
            <v>759750</v>
          </cell>
          <cell r="J14">
            <v>0</v>
          </cell>
          <cell r="K14">
            <v>759750</v>
          </cell>
          <cell r="L14">
            <v>3535</v>
          </cell>
        </row>
        <row r="15">
          <cell r="B15">
            <v>10</v>
          </cell>
          <cell r="C15" t="str">
            <v xml:space="preserve">Coon Rapids  </v>
          </cell>
          <cell r="D15">
            <v>558339</v>
          </cell>
          <cell r="E15">
            <v>295175</v>
          </cell>
          <cell r="F15">
            <v>225074</v>
          </cell>
          <cell r="G15">
            <v>86580</v>
          </cell>
          <cell r="H15">
            <v>6868</v>
          </cell>
          <cell r="I15">
            <v>1172036</v>
          </cell>
          <cell r="J15">
            <v>0</v>
          </cell>
          <cell r="K15">
            <v>1172036</v>
          </cell>
          <cell r="L15">
            <v>7552</v>
          </cell>
        </row>
        <row r="16">
          <cell r="B16">
            <v>11</v>
          </cell>
          <cell r="C16" t="str">
            <v xml:space="preserve">Corning  </v>
          </cell>
          <cell r="D16">
            <v>589070</v>
          </cell>
          <cell r="E16">
            <v>368568</v>
          </cell>
          <cell r="F16">
            <v>0</v>
          </cell>
          <cell r="G16">
            <v>238647</v>
          </cell>
          <cell r="H16">
            <v>32140</v>
          </cell>
          <cell r="I16">
            <v>1228425</v>
          </cell>
          <cell r="J16">
            <v>0</v>
          </cell>
          <cell r="K16">
            <v>1228425</v>
          </cell>
          <cell r="L16">
            <v>76397.09</v>
          </cell>
        </row>
        <row r="17">
          <cell r="B17">
            <v>12</v>
          </cell>
          <cell r="C17" t="str">
            <v xml:space="preserve">Emmetsburg  </v>
          </cell>
          <cell r="D17">
            <v>1534539</v>
          </cell>
          <cell r="E17">
            <v>1247229</v>
          </cell>
          <cell r="F17">
            <v>0</v>
          </cell>
          <cell r="G17">
            <v>311990</v>
          </cell>
          <cell r="H17">
            <v>61477</v>
          </cell>
          <cell r="I17">
            <v>3155235</v>
          </cell>
          <cell r="J17">
            <v>0</v>
          </cell>
          <cell r="K17">
            <v>3155235</v>
          </cell>
          <cell r="L17">
            <v>218599</v>
          </cell>
        </row>
        <row r="18">
          <cell r="B18">
            <v>13</v>
          </cell>
          <cell r="C18" t="str">
            <v xml:space="preserve">Everly  </v>
          </cell>
          <cell r="D18">
            <v>314681</v>
          </cell>
          <cell r="E18">
            <v>47303</v>
          </cell>
          <cell r="F18">
            <v>179679</v>
          </cell>
          <cell r="G18">
            <v>54758</v>
          </cell>
          <cell r="H18">
            <v>11666</v>
          </cell>
          <cell r="I18">
            <v>608087</v>
          </cell>
          <cell r="J18">
            <v>0</v>
          </cell>
          <cell r="K18">
            <v>608087</v>
          </cell>
          <cell r="L18">
            <v>0</v>
          </cell>
        </row>
        <row r="19">
          <cell r="B19">
            <v>14</v>
          </cell>
          <cell r="C19" t="str">
            <v xml:space="preserve">Fairbank  </v>
          </cell>
          <cell r="D19">
            <v>409581</v>
          </cell>
          <cell r="E19">
            <v>97797</v>
          </cell>
          <cell r="F19">
            <v>0</v>
          </cell>
          <cell r="G19">
            <v>22733</v>
          </cell>
          <cell r="H19">
            <v>10660</v>
          </cell>
          <cell r="I19">
            <v>540771</v>
          </cell>
          <cell r="J19">
            <v>0</v>
          </cell>
          <cell r="K19">
            <v>540771</v>
          </cell>
          <cell r="L19">
            <v>21292</v>
          </cell>
        </row>
        <row r="20">
          <cell r="B20">
            <v>15</v>
          </cell>
          <cell r="C20" t="str">
            <v xml:space="preserve">Gilmore City  </v>
          </cell>
          <cell r="D20">
            <v>261089</v>
          </cell>
          <cell r="E20">
            <v>60488</v>
          </cell>
          <cell r="F20">
            <v>1194508</v>
          </cell>
          <cell r="G20">
            <v>31745</v>
          </cell>
          <cell r="H20">
            <v>11391</v>
          </cell>
          <cell r="I20">
            <v>1559221</v>
          </cell>
          <cell r="J20">
            <v>0</v>
          </cell>
          <cell r="K20">
            <v>1559221</v>
          </cell>
          <cell r="L20">
            <v>53218</v>
          </cell>
        </row>
        <row r="21">
          <cell r="B21">
            <v>16</v>
          </cell>
          <cell r="C21" t="str">
            <v xml:space="preserve">Graettinger  </v>
          </cell>
          <cell r="D21">
            <v>289930</v>
          </cell>
          <cell r="E21">
            <v>196446</v>
          </cell>
          <cell r="F21">
            <v>0</v>
          </cell>
          <cell r="G21">
            <v>52565</v>
          </cell>
          <cell r="H21">
            <v>9810</v>
          </cell>
          <cell r="I21">
            <v>548751</v>
          </cell>
          <cell r="J21">
            <v>0</v>
          </cell>
          <cell r="K21">
            <v>548751</v>
          </cell>
          <cell r="L21">
            <v>0</v>
          </cell>
        </row>
        <row r="22">
          <cell r="B22">
            <v>17</v>
          </cell>
          <cell r="C22" t="str">
            <v xml:space="preserve">Guthrie Center  </v>
          </cell>
          <cell r="D22">
            <v>723190</v>
          </cell>
          <cell r="E22">
            <v>272209</v>
          </cell>
          <cell r="F22">
            <v>537555</v>
          </cell>
          <cell r="G22">
            <v>231208</v>
          </cell>
          <cell r="H22">
            <v>25220.31</v>
          </cell>
          <cell r="I22">
            <v>1789382.31</v>
          </cell>
          <cell r="J22">
            <v>0</v>
          </cell>
          <cell r="K22">
            <v>1789382.31</v>
          </cell>
          <cell r="L22">
            <v>1677</v>
          </cell>
        </row>
        <row r="23">
          <cell r="B23">
            <v>18</v>
          </cell>
          <cell r="C23" t="str">
            <v xml:space="preserve">Harlan  </v>
          </cell>
          <cell r="D23">
            <v>1700803</v>
          </cell>
          <cell r="E23">
            <v>949673</v>
          </cell>
          <cell r="F23">
            <v>1011077</v>
          </cell>
          <cell r="G23">
            <v>52157</v>
          </cell>
          <cell r="H23">
            <v>38757</v>
          </cell>
          <cell r="I23">
            <v>3752467</v>
          </cell>
          <cell r="J23">
            <v>0</v>
          </cell>
          <cell r="K23">
            <v>3752467</v>
          </cell>
          <cell r="L23">
            <v>20588</v>
          </cell>
        </row>
        <row r="24">
          <cell r="B24">
            <v>19</v>
          </cell>
          <cell r="C24" t="str">
            <v xml:space="preserve">Hartley  </v>
          </cell>
          <cell r="D24">
            <v>643356</v>
          </cell>
          <cell r="E24">
            <v>207738</v>
          </cell>
          <cell r="F24">
            <v>142919</v>
          </cell>
          <cell r="G24">
            <v>0</v>
          </cell>
          <cell r="H24">
            <v>13767</v>
          </cell>
          <cell r="I24">
            <v>1007780</v>
          </cell>
          <cell r="J24">
            <v>0</v>
          </cell>
          <cell r="K24">
            <v>1007780</v>
          </cell>
          <cell r="L24">
            <v>0</v>
          </cell>
        </row>
        <row r="25">
          <cell r="B25">
            <v>20</v>
          </cell>
          <cell r="C25" t="str">
            <v xml:space="preserve">Hawarden  </v>
          </cell>
          <cell r="D25">
            <v>873197</v>
          </cell>
          <cell r="E25">
            <v>291688</v>
          </cell>
          <cell r="F25">
            <v>383699</v>
          </cell>
          <cell r="G25">
            <v>62036</v>
          </cell>
          <cell r="H25">
            <v>82708</v>
          </cell>
          <cell r="I25">
            <v>1693328</v>
          </cell>
          <cell r="J25">
            <v>0</v>
          </cell>
          <cell r="K25">
            <v>1693328</v>
          </cell>
          <cell r="L25">
            <v>1056</v>
          </cell>
        </row>
        <row r="26">
          <cell r="B26">
            <v>21</v>
          </cell>
          <cell r="C26" t="str">
            <v xml:space="preserve">Lake Park </v>
          </cell>
          <cell r="D26">
            <v>497173</v>
          </cell>
          <cell r="E26">
            <v>196210</v>
          </cell>
          <cell r="F26">
            <v>452704</v>
          </cell>
          <cell r="G26">
            <v>0</v>
          </cell>
          <cell r="H26">
            <v>14130</v>
          </cell>
          <cell r="I26">
            <v>1160217</v>
          </cell>
          <cell r="J26">
            <v>0</v>
          </cell>
          <cell r="K26">
            <v>1160217</v>
          </cell>
          <cell r="L26">
            <v>14373</v>
          </cell>
        </row>
        <row r="27">
          <cell r="B27">
            <v>22</v>
          </cell>
          <cell r="C27" t="str">
            <v xml:space="preserve">Lamoni  </v>
          </cell>
          <cell r="D27">
            <v>648604</v>
          </cell>
          <cell r="E27">
            <v>279150</v>
          </cell>
          <cell r="F27">
            <v>0</v>
          </cell>
          <cell r="G27">
            <v>53326</v>
          </cell>
          <cell r="H27">
            <v>20991</v>
          </cell>
          <cell r="I27">
            <v>1002071</v>
          </cell>
          <cell r="J27">
            <v>0</v>
          </cell>
          <cell r="K27">
            <v>1002071</v>
          </cell>
          <cell r="L27">
            <v>21291</v>
          </cell>
        </row>
        <row r="28">
          <cell r="B28">
            <v>23</v>
          </cell>
          <cell r="C28" t="str">
            <v xml:space="preserve">Lenox  </v>
          </cell>
          <cell r="D28">
            <v>373372</v>
          </cell>
          <cell r="E28">
            <v>1260249</v>
          </cell>
          <cell r="F28">
            <v>0</v>
          </cell>
          <cell r="G28">
            <v>0</v>
          </cell>
          <cell r="H28">
            <v>0</v>
          </cell>
          <cell r="I28">
            <v>1633621</v>
          </cell>
          <cell r="J28">
            <v>0</v>
          </cell>
          <cell r="K28">
            <v>1633621</v>
          </cell>
          <cell r="L28">
            <v>0</v>
          </cell>
        </row>
        <row r="29">
          <cell r="B29">
            <v>24</v>
          </cell>
          <cell r="C29" t="str">
            <v xml:space="preserve">Lineville  </v>
          </cell>
          <cell r="D29">
            <v>94480</v>
          </cell>
          <cell r="E29">
            <v>40991</v>
          </cell>
          <cell r="F29">
            <v>0</v>
          </cell>
          <cell r="G29">
            <v>0</v>
          </cell>
          <cell r="H29">
            <v>0</v>
          </cell>
          <cell r="I29">
            <v>135471</v>
          </cell>
          <cell r="J29">
            <v>0</v>
          </cell>
          <cell r="K29">
            <v>135471</v>
          </cell>
          <cell r="L29">
            <v>0</v>
          </cell>
        </row>
        <row r="30">
          <cell r="B30">
            <v>25</v>
          </cell>
          <cell r="C30" t="str">
            <v xml:space="preserve">Lorimor  </v>
          </cell>
          <cell r="D30">
            <v>167854</v>
          </cell>
          <cell r="E30">
            <v>28762</v>
          </cell>
          <cell r="F30">
            <v>0</v>
          </cell>
          <cell r="G30">
            <v>0</v>
          </cell>
          <cell r="H30">
            <v>0</v>
          </cell>
          <cell r="I30">
            <v>196616</v>
          </cell>
          <cell r="J30">
            <v>0</v>
          </cell>
          <cell r="K30">
            <v>196616</v>
          </cell>
          <cell r="L30">
            <v>0</v>
          </cell>
        </row>
        <row r="31">
          <cell r="B31">
            <v>26</v>
          </cell>
          <cell r="C31" t="str">
            <v xml:space="preserve">Manilla   </v>
          </cell>
          <cell r="D31">
            <v>325562</v>
          </cell>
          <cell r="E31">
            <v>56692</v>
          </cell>
          <cell r="F31">
            <v>154844</v>
          </cell>
          <cell r="G31">
            <v>38460</v>
          </cell>
          <cell r="H31">
            <v>3175</v>
          </cell>
          <cell r="I31">
            <v>578733</v>
          </cell>
          <cell r="J31">
            <v>0</v>
          </cell>
          <cell r="K31">
            <v>578733</v>
          </cell>
          <cell r="L31">
            <v>2687</v>
          </cell>
        </row>
        <row r="32">
          <cell r="B32">
            <v>27</v>
          </cell>
          <cell r="C32" t="str">
            <v xml:space="preserve">Manning  </v>
          </cell>
          <cell r="D32">
            <v>688085</v>
          </cell>
          <cell r="E32">
            <v>398120</v>
          </cell>
          <cell r="F32">
            <v>156205</v>
          </cell>
          <cell r="G32">
            <v>0</v>
          </cell>
          <cell r="H32">
            <v>42907</v>
          </cell>
          <cell r="I32">
            <v>1285317</v>
          </cell>
          <cell r="J32">
            <v>0</v>
          </cell>
          <cell r="K32">
            <v>1285317</v>
          </cell>
          <cell r="L32">
            <v>55428</v>
          </cell>
        </row>
        <row r="33">
          <cell r="B33">
            <v>28</v>
          </cell>
          <cell r="C33" t="str">
            <v xml:space="preserve">Montezuma  </v>
          </cell>
          <cell r="D33">
            <v>560301</v>
          </cell>
          <cell r="E33">
            <v>355547</v>
          </cell>
          <cell r="F33">
            <v>336969</v>
          </cell>
          <cell r="G33">
            <v>45356</v>
          </cell>
          <cell r="H33">
            <v>0</v>
          </cell>
          <cell r="I33">
            <v>1298173</v>
          </cell>
          <cell r="J33">
            <v>0</v>
          </cell>
          <cell r="K33">
            <v>1298173</v>
          </cell>
          <cell r="L33">
            <v>18887</v>
          </cell>
        </row>
        <row r="34">
          <cell r="B34">
            <v>29</v>
          </cell>
          <cell r="C34" t="str">
            <v xml:space="preserve">Morning Sun  </v>
          </cell>
          <cell r="D34">
            <v>336725</v>
          </cell>
          <cell r="E34">
            <v>132088</v>
          </cell>
          <cell r="F34">
            <v>0</v>
          </cell>
          <cell r="G34">
            <v>0</v>
          </cell>
          <cell r="H34" t="str">
            <v>Donated</v>
          </cell>
          <cell r="I34">
            <v>468813</v>
          </cell>
          <cell r="J34">
            <v>0</v>
          </cell>
          <cell r="K34">
            <v>468813</v>
          </cell>
          <cell r="L34">
            <v>0</v>
          </cell>
        </row>
        <row r="35">
          <cell r="B35">
            <v>30</v>
          </cell>
          <cell r="C35" t="str">
            <v xml:space="preserve">Moulton  </v>
          </cell>
          <cell r="D35">
            <v>190705</v>
          </cell>
          <cell r="E35">
            <v>63795</v>
          </cell>
          <cell r="F35">
            <v>0</v>
          </cell>
          <cell r="G35">
            <v>6202</v>
          </cell>
          <cell r="H35">
            <v>0</v>
          </cell>
          <cell r="I35">
            <v>260702</v>
          </cell>
          <cell r="J35">
            <v>0</v>
          </cell>
          <cell r="K35">
            <v>260702</v>
          </cell>
          <cell r="L35">
            <v>9344</v>
          </cell>
        </row>
        <row r="36">
          <cell r="B36">
            <v>31</v>
          </cell>
          <cell r="C36" t="str">
            <v>Orange City</v>
          </cell>
          <cell r="D36">
            <v>1405322</v>
          </cell>
          <cell r="E36">
            <v>601013</v>
          </cell>
          <cell r="F36">
            <v>2651934</v>
          </cell>
          <cell r="G36">
            <v>0</v>
          </cell>
          <cell r="H36">
            <v>0</v>
          </cell>
          <cell r="I36">
            <v>4658269</v>
          </cell>
          <cell r="J36">
            <v>0</v>
          </cell>
          <cell r="K36">
            <v>4658269</v>
          </cell>
          <cell r="L36">
            <v>0</v>
          </cell>
        </row>
        <row r="37">
          <cell r="B37">
            <v>32</v>
          </cell>
          <cell r="C37" t="str">
            <v xml:space="preserve">Osage  </v>
          </cell>
          <cell r="D37">
            <v>1688269</v>
          </cell>
          <cell r="E37">
            <v>996707</v>
          </cell>
          <cell r="F37">
            <v>838559</v>
          </cell>
          <cell r="G37">
            <v>0</v>
          </cell>
          <cell r="H37">
            <v>46594</v>
          </cell>
          <cell r="I37">
            <v>3570129</v>
          </cell>
          <cell r="J37">
            <v>25303</v>
          </cell>
          <cell r="K37">
            <v>3595432</v>
          </cell>
          <cell r="L37">
            <v>-30575</v>
          </cell>
        </row>
        <row r="38">
          <cell r="B38">
            <v>33</v>
          </cell>
          <cell r="C38" t="str">
            <v xml:space="preserve">Prescott  </v>
          </cell>
          <cell r="D38">
            <v>96570</v>
          </cell>
          <cell r="E38">
            <v>21773</v>
          </cell>
          <cell r="F38">
            <v>0</v>
          </cell>
          <cell r="G38">
            <v>0</v>
          </cell>
          <cell r="H38">
            <v>0</v>
          </cell>
          <cell r="I38">
            <v>118343</v>
          </cell>
          <cell r="J38">
            <v>0</v>
          </cell>
          <cell r="K38">
            <v>118343</v>
          </cell>
          <cell r="L38">
            <v>0</v>
          </cell>
        </row>
        <row r="39">
          <cell r="B39">
            <v>34</v>
          </cell>
          <cell r="C39" t="str">
            <v xml:space="preserve">Preston  </v>
          </cell>
          <cell r="D39">
            <v>383135</v>
          </cell>
          <cell r="E39">
            <v>115132</v>
          </cell>
          <cell r="F39">
            <v>112444</v>
          </cell>
          <cell r="G39">
            <v>0</v>
          </cell>
          <cell r="H39">
            <v>29896</v>
          </cell>
          <cell r="I39">
            <v>640607</v>
          </cell>
          <cell r="J39">
            <v>0</v>
          </cell>
          <cell r="K39">
            <v>640607</v>
          </cell>
          <cell r="L39">
            <v>0</v>
          </cell>
        </row>
        <row r="40">
          <cell r="B40">
            <v>35</v>
          </cell>
          <cell r="C40" t="str">
            <v xml:space="preserve">Remsen  </v>
          </cell>
          <cell r="D40">
            <v>608189</v>
          </cell>
          <cell r="E40">
            <v>110298</v>
          </cell>
          <cell r="F40">
            <v>260658</v>
          </cell>
          <cell r="G40" t="str">
            <v>Donated</v>
          </cell>
          <cell r="H40">
            <v>11915</v>
          </cell>
          <cell r="I40">
            <v>991060</v>
          </cell>
          <cell r="J40">
            <v>0</v>
          </cell>
          <cell r="K40">
            <v>991060</v>
          </cell>
          <cell r="L40">
            <v>18504</v>
          </cell>
        </row>
        <row r="41">
          <cell r="B41">
            <v>36</v>
          </cell>
          <cell r="C41" t="str">
            <v xml:space="preserve">Rock Rapids  </v>
          </cell>
          <cell r="D41">
            <v>1462712</v>
          </cell>
          <cell r="E41">
            <v>29394</v>
          </cell>
          <cell r="F41">
            <v>0</v>
          </cell>
          <cell r="G41">
            <v>0</v>
          </cell>
          <cell r="H41">
            <v>33165</v>
          </cell>
          <cell r="I41">
            <v>1525271</v>
          </cell>
          <cell r="J41">
            <v>0</v>
          </cell>
          <cell r="K41">
            <v>1525271</v>
          </cell>
          <cell r="L41">
            <v>5939</v>
          </cell>
        </row>
        <row r="42">
          <cell r="B42">
            <v>37</v>
          </cell>
          <cell r="C42" t="str">
            <v xml:space="preserve">Rolfe  </v>
          </cell>
          <cell r="D42">
            <v>301707</v>
          </cell>
          <cell r="E42">
            <v>86073</v>
          </cell>
          <cell r="F42">
            <v>87860</v>
          </cell>
          <cell r="G42">
            <v>0</v>
          </cell>
          <cell r="H42">
            <v>20974</v>
          </cell>
          <cell r="I42">
            <v>496614</v>
          </cell>
          <cell r="J42">
            <v>0</v>
          </cell>
          <cell r="K42">
            <v>496614</v>
          </cell>
          <cell r="L42">
            <v>61918</v>
          </cell>
        </row>
        <row r="43">
          <cell r="B43">
            <v>38</v>
          </cell>
          <cell r="C43" t="str">
            <v xml:space="preserve">Sabula  </v>
          </cell>
          <cell r="D43">
            <v>372983</v>
          </cell>
          <cell r="E43">
            <v>58435</v>
          </cell>
          <cell r="F43">
            <v>0</v>
          </cell>
          <cell r="G43">
            <v>0</v>
          </cell>
          <cell r="H43">
            <v>10819</v>
          </cell>
          <cell r="I43">
            <v>442237</v>
          </cell>
          <cell r="J43">
            <v>0</v>
          </cell>
          <cell r="K43">
            <v>442237</v>
          </cell>
          <cell r="L43">
            <v>3162</v>
          </cell>
        </row>
        <row r="44">
          <cell r="B44">
            <v>39</v>
          </cell>
          <cell r="C44" t="str">
            <v xml:space="preserve">Sac City  </v>
          </cell>
          <cell r="D44">
            <v>1044694</v>
          </cell>
          <cell r="E44">
            <v>738692</v>
          </cell>
          <cell r="F44">
            <v>0</v>
          </cell>
          <cell r="G44">
            <v>0</v>
          </cell>
          <cell r="H44">
            <v>54717</v>
          </cell>
          <cell r="I44">
            <v>1838103</v>
          </cell>
          <cell r="J44">
            <v>0</v>
          </cell>
          <cell r="K44">
            <v>1838103</v>
          </cell>
          <cell r="L44">
            <v>56852</v>
          </cell>
        </row>
        <row r="45">
          <cell r="B45">
            <v>40</v>
          </cell>
          <cell r="C45" t="str">
            <v xml:space="preserve">Sanborn  </v>
          </cell>
          <cell r="D45">
            <v>476609</v>
          </cell>
          <cell r="E45">
            <v>236516</v>
          </cell>
          <cell r="F45">
            <v>1160290</v>
          </cell>
          <cell r="G45">
            <v>0</v>
          </cell>
          <cell r="H45">
            <v>0</v>
          </cell>
          <cell r="I45">
            <v>1873415</v>
          </cell>
          <cell r="J45">
            <v>0</v>
          </cell>
          <cell r="K45">
            <v>1873415</v>
          </cell>
          <cell r="L45">
            <v>33261</v>
          </cell>
        </row>
        <row r="46">
          <cell r="B46">
            <v>41</v>
          </cell>
          <cell r="C46" t="str">
            <v xml:space="preserve">Sioux Center  </v>
          </cell>
          <cell r="D46">
            <v>1433339</v>
          </cell>
          <cell r="E46">
            <v>2395303</v>
          </cell>
          <cell r="F46">
            <v>12897250</v>
          </cell>
          <cell r="G46">
            <v>68593</v>
          </cell>
          <cell r="H46">
            <v>195295</v>
          </cell>
          <cell r="I46">
            <v>16989780</v>
          </cell>
          <cell r="J46">
            <v>0</v>
          </cell>
          <cell r="K46">
            <v>16989780</v>
          </cell>
          <cell r="L46">
            <v>48691</v>
          </cell>
        </row>
        <row r="47">
          <cell r="B47">
            <v>42</v>
          </cell>
          <cell r="C47" t="str">
            <v>Tipton</v>
          </cell>
          <cell r="D47">
            <v>1246735</v>
          </cell>
          <cell r="E47">
            <v>798114</v>
          </cell>
          <cell r="F47">
            <v>0</v>
          </cell>
          <cell r="G47">
            <v>0</v>
          </cell>
          <cell r="H47">
            <v>27042</v>
          </cell>
          <cell r="I47">
            <v>2071891</v>
          </cell>
          <cell r="J47">
            <v>0</v>
          </cell>
          <cell r="K47">
            <v>2071891</v>
          </cell>
          <cell r="L47">
            <v>15423</v>
          </cell>
        </row>
        <row r="48">
          <cell r="B48">
            <v>43</v>
          </cell>
          <cell r="C48" t="str">
            <v xml:space="preserve">Titonka  </v>
          </cell>
          <cell r="D48">
            <v>325113</v>
          </cell>
          <cell r="E48">
            <v>120292</v>
          </cell>
          <cell r="F48">
            <v>0</v>
          </cell>
          <cell r="G48">
            <v>0</v>
          </cell>
          <cell r="H48">
            <v>10378</v>
          </cell>
          <cell r="I48">
            <v>455783</v>
          </cell>
          <cell r="J48">
            <v>0</v>
          </cell>
          <cell r="K48">
            <v>455783</v>
          </cell>
          <cell r="L48">
            <v>1989</v>
          </cell>
        </row>
        <row r="49">
          <cell r="B49">
            <v>44</v>
          </cell>
          <cell r="C49" t="str">
            <v>Wall Lake</v>
          </cell>
          <cell r="D49">
            <v>284672.21000000002</v>
          </cell>
          <cell r="E49">
            <v>43269</v>
          </cell>
          <cell r="F49">
            <v>1055781</v>
          </cell>
          <cell r="G49">
            <v>0</v>
          </cell>
          <cell r="H49">
            <v>0</v>
          </cell>
          <cell r="I49">
            <v>1383722.21</v>
          </cell>
          <cell r="J49">
            <v>0</v>
          </cell>
          <cell r="K49">
            <v>1383722.21</v>
          </cell>
          <cell r="L49">
            <v>0</v>
          </cell>
        </row>
        <row r="50">
          <cell r="B50">
            <v>45</v>
          </cell>
          <cell r="C50" t="str">
            <v xml:space="preserve">Waukee  </v>
          </cell>
          <cell r="D50">
            <v>4960955</v>
          </cell>
          <cell r="E50">
            <v>595226</v>
          </cell>
          <cell r="F50">
            <v>0</v>
          </cell>
          <cell r="G50">
            <v>0</v>
          </cell>
          <cell r="H50">
            <v>0</v>
          </cell>
          <cell r="I50">
            <v>5556181</v>
          </cell>
          <cell r="J50">
            <v>0</v>
          </cell>
          <cell r="K50">
            <v>5556181</v>
          </cell>
          <cell r="L50">
            <v>133932</v>
          </cell>
        </row>
        <row r="51">
          <cell r="B51">
            <v>46</v>
          </cell>
          <cell r="C51" t="str">
            <v xml:space="preserve">Wayland  </v>
          </cell>
          <cell r="D51">
            <v>339482</v>
          </cell>
          <cell r="E51">
            <v>148487</v>
          </cell>
          <cell r="F51">
            <v>162176</v>
          </cell>
          <cell r="G51">
            <v>0</v>
          </cell>
          <cell r="H51">
            <v>0</v>
          </cell>
          <cell r="I51">
            <v>650145</v>
          </cell>
          <cell r="J51">
            <v>0</v>
          </cell>
          <cell r="K51">
            <v>650145</v>
          </cell>
          <cell r="L51">
            <v>89084</v>
          </cell>
        </row>
        <row r="52">
          <cell r="B52">
            <v>47</v>
          </cell>
          <cell r="C52" t="str">
            <v xml:space="preserve">Wellman  </v>
          </cell>
          <cell r="D52">
            <v>536379</v>
          </cell>
          <cell r="E52">
            <v>226734</v>
          </cell>
          <cell r="F52">
            <v>0</v>
          </cell>
          <cell r="G52">
            <v>44222</v>
          </cell>
          <cell r="H52">
            <v>13619</v>
          </cell>
          <cell r="I52">
            <v>820954</v>
          </cell>
          <cell r="J52">
            <v>0</v>
          </cell>
          <cell r="K52">
            <v>820954</v>
          </cell>
          <cell r="L52">
            <v>4859</v>
          </cell>
        </row>
        <row r="53">
          <cell r="B53">
            <v>48</v>
          </cell>
          <cell r="C53" t="str">
            <v xml:space="preserve">West Bend  </v>
          </cell>
          <cell r="D53">
            <v>377872</v>
          </cell>
          <cell r="E53">
            <v>191793</v>
          </cell>
          <cell r="F53">
            <v>417399</v>
          </cell>
          <cell r="G53">
            <v>0</v>
          </cell>
          <cell r="H53">
            <v>41338</v>
          </cell>
          <cell r="I53">
            <v>1028402</v>
          </cell>
          <cell r="J53">
            <v>0</v>
          </cell>
          <cell r="K53">
            <v>1028402</v>
          </cell>
          <cell r="L53">
            <v>3134</v>
          </cell>
        </row>
        <row r="54">
          <cell r="B54">
            <v>49</v>
          </cell>
          <cell r="C54" t="str">
            <v>Whittemore</v>
          </cell>
          <cell r="D54">
            <v>275582</v>
          </cell>
          <cell r="E54">
            <v>68240</v>
          </cell>
          <cell r="F54">
            <v>312689</v>
          </cell>
          <cell r="G54">
            <v>62387</v>
          </cell>
          <cell r="H54">
            <v>20175</v>
          </cell>
          <cell r="I54">
            <v>739073</v>
          </cell>
          <cell r="J54">
            <v>0</v>
          </cell>
          <cell r="K54">
            <v>739073</v>
          </cell>
          <cell r="L54">
            <v>12890</v>
          </cell>
        </row>
        <row r="55">
          <cell r="B55">
            <v>50</v>
          </cell>
          <cell r="C55" t="str">
            <v>Winfield</v>
          </cell>
          <cell r="D55">
            <v>372496</v>
          </cell>
          <cell r="E55">
            <v>258853</v>
          </cell>
          <cell r="F55">
            <v>0</v>
          </cell>
          <cell r="G55">
            <v>0</v>
          </cell>
          <cell r="H55" t="str">
            <v>Donated</v>
          </cell>
          <cell r="I55">
            <v>631349</v>
          </cell>
          <cell r="J55">
            <v>0</v>
          </cell>
          <cell r="K55">
            <v>631349</v>
          </cell>
          <cell r="L55">
            <v>781</v>
          </cell>
        </row>
        <row r="56">
          <cell r="B56">
            <v>51</v>
          </cell>
          <cell r="C56" t="str">
            <v xml:space="preserve">Woodbine  </v>
          </cell>
          <cell r="D56">
            <v>426161</v>
          </cell>
          <cell r="E56">
            <v>301644</v>
          </cell>
          <cell r="F56">
            <v>0</v>
          </cell>
          <cell r="G56">
            <v>46548</v>
          </cell>
          <cell r="H56">
            <v>26545</v>
          </cell>
          <cell r="I56">
            <v>800898</v>
          </cell>
          <cell r="J56">
            <v>0</v>
          </cell>
          <cell r="K56">
            <v>800898</v>
          </cell>
          <cell r="L56">
            <v>38545</v>
          </cell>
        </row>
        <row r="58">
          <cell r="C58" t="str">
            <v xml:space="preserve">  Total</v>
          </cell>
          <cell r="D58">
            <v>45297212.210000001</v>
          </cell>
          <cell r="E58">
            <v>22055151</v>
          </cell>
          <cell r="F58">
            <v>29241861</v>
          </cell>
          <cell r="G58">
            <v>2857570</v>
          </cell>
          <cell r="H58">
            <v>1490579.31</v>
          </cell>
          <cell r="I58">
            <v>100942373.52</v>
          </cell>
          <cell r="J58">
            <v>25303</v>
          </cell>
          <cell r="K58">
            <v>100967676.52</v>
          </cell>
          <cell r="L58">
            <v>1465552.0899999999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3" transitionEvaluation="1"/>
  <dimension ref="A1:G91"/>
  <sheetViews>
    <sheetView tabSelected="1" zoomScaleNormal="100" workbookViewId="0">
      <pane xSplit="3" ySplit="2" topLeftCell="D3" activePane="bottomRight" state="frozen"/>
      <selection activeCell="AU59" sqref="AU59"/>
      <selection pane="topRight" activeCell="AU59" sqref="AU59"/>
      <selection pane="bottomLeft" activeCell="AU59" sqref="AU59"/>
      <selection pane="bottomRight" activeCell="D3" sqref="D3"/>
    </sheetView>
  </sheetViews>
  <sheetFormatPr defaultColWidth="9.77734375" defaultRowHeight="12.75"/>
  <cols>
    <col min="1" max="1" width="1.77734375" style="2" customWidth="1"/>
    <col min="2" max="2" width="32.77734375" style="2" customWidth="1"/>
    <col min="3" max="3" width="8.21875" style="129" customWidth="1"/>
    <col min="4" max="6" width="15.77734375" style="2" customWidth="1"/>
    <col min="7" max="7" width="2.77734375" style="2" customWidth="1"/>
    <col min="8" max="16384" width="9.77734375" style="2"/>
  </cols>
  <sheetData>
    <row r="1" spans="1:7" s="178" customFormat="1" ht="75.75" customHeight="1">
      <c r="A1" s="210" t="s">
        <v>312</v>
      </c>
      <c r="B1" s="211"/>
      <c r="C1" s="211"/>
      <c r="D1" s="211"/>
      <c r="E1" s="211"/>
      <c r="F1" s="212"/>
    </row>
    <row r="2" spans="1:7" s="43" customFormat="1" ht="51">
      <c r="A2" s="185"/>
      <c r="C2" s="126" t="s">
        <v>311</v>
      </c>
      <c r="D2" s="44" t="s">
        <v>234</v>
      </c>
      <c r="E2" s="44" t="s">
        <v>237</v>
      </c>
      <c r="F2" s="45" t="s">
        <v>236</v>
      </c>
    </row>
    <row r="3" spans="1:7" ht="15.75" customHeight="1">
      <c r="A3" s="4" t="s">
        <v>0</v>
      </c>
      <c r="C3" s="127"/>
      <c r="D3" s="5"/>
      <c r="E3" s="5"/>
      <c r="F3" s="6"/>
    </row>
    <row r="4" spans="1:7" ht="15.75" customHeight="1">
      <c r="A4" s="7"/>
      <c r="B4" s="13" t="s">
        <v>1</v>
      </c>
      <c r="C4" s="127" t="s">
        <v>297</v>
      </c>
      <c r="D4" s="76">
        <v>601867193</v>
      </c>
      <c r="E4" s="76">
        <v>618793059</v>
      </c>
      <c r="F4" s="88">
        <f t="shared" ref="F4:F9" si="0">SUM(D4:E4)</f>
        <v>1220660252</v>
      </c>
    </row>
    <row r="5" spans="1:7" ht="15.75" customHeight="1">
      <c r="A5" s="7"/>
      <c r="B5" s="13" t="s">
        <v>2</v>
      </c>
      <c r="C5" s="127" t="s">
        <v>298</v>
      </c>
      <c r="D5" s="76">
        <v>474318990</v>
      </c>
      <c r="E5" s="76">
        <v>269223558</v>
      </c>
      <c r="F5" s="88">
        <f t="shared" si="0"/>
        <v>743542548</v>
      </c>
    </row>
    <row r="6" spans="1:7" ht="15.75" customHeight="1">
      <c r="A6" s="7"/>
      <c r="B6" s="13" t="s">
        <v>3</v>
      </c>
      <c r="C6" s="127" t="s">
        <v>299</v>
      </c>
      <c r="D6" s="76">
        <v>487797281</v>
      </c>
      <c r="E6" s="76">
        <v>767145581</v>
      </c>
      <c r="F6" s="88">
        <f t="shared" si="0"/>
        <v>1254942862</v>
      </c>
      <c r="G6" s="52"/>
    </row>
    <row r="7" spans="1:7" ht="15.75" customHeight="1">
      <c r="A7" s="7"/>
      <c r="B7" s="13" t="s">
        <v>4</v>
      </c>
      <c r="C7" s="127" t="s">
        <v>303</v>
      </c>
      <c r="D7" s="76">
        <v>12388393</v>
      </c>
      <c r="E7" s="76">
        <v>102142870</v>
      </c>
      <c r="F7" s="88">
        <f t="shared" si="0"/>
        <v>114531263</v>
      </c>
      <c r="G7" s="52"/>
    </row>
    <row r="8" spans="1:7" ht="15.75" customHeight="1">
      <c r="A8" s="7"/>
      <c r="B8" s="13" t="s">
        <v>5</v>
      </c>
      <c r="C8" s="127" t="s">
        <v>300</v>
      </c>
      <c r="D8" s="76">
        <v>103566393</v>
      </c>
      <c r="E8" s="76">
        <v>120552482</v>
      </c>
      <c r="F8" s="88">
        <f t="shared" si="0"/>
        <v>224118875</v>
      </c>
      <c r="G8" s="52"/>
    </row>
    <row r="9" spans="1:7" ht="15.75" customHeight="1">
      <c r="A9" s="7"/>
      <c r="B9" s="13" t="s">
        <v>6</v>
      </c>
      <c r="C9" s="127" t="s">
        <v>301</v>
      </c>
      <c r="D9" s="182">
        <v>33381882</v>
      </c>
      <c r="E9" s="183">
        <v>42234922</v>
      </c>
      <c r="F9" s="89">
        <f t="shared" si="0"/>
        <v>75616804</v>
      </c>
      <c r="G9" s="52"/>
    </row>
    <row r="10" spans="1:7" ht="15.75" customHeight="1" thickBot="1">
      <c r="A10" s="7"/>
      <c r="B10" s="13" t="s">
        <v>7</v>
      </c>
      <c r="C10" s="127" t="s">
        <v>302</v>
      </c>
      <c r="D10" s="86">
        <f>SUM(D4:D9)</f>
        <v>1713320132</v>
      </c>
      <c r="E10" s="86">
        <f>SUM(E4:E9)</f>
        <v>1920092472</v>
      </c>
      <c r="F10" s="188">
        <f>D10+E10</f>
        <v>3633412604</v>
      </c>
    </row>
    <row r="11" spans="1:7" ht="15.75" customHeight="1" thickTop="1">
      <c r="A11" s="1"/>
      <c r="C11" s="127"/>
      <c r="D11" s="22"/>
      <c r="E11" s="22"/>
      <c r="F11" s="23"/>
    </row>
    <row r="12" spans="1:7" ht="15.75" customHeight="1">
      <c r="A12" s="4" t="s">
        <v>8</v>
      </c>
      <c r="C12" s="127"/>
      <c r="D12" s="20"/>
      <c r="E12" s="20"/>
      <c r="F12" s="21"/>
    </row>
    <row r="13" spans="1:7" ht="15.75" customHeight="1">
      <c r="A13" s="7"/>
      <c r="B13" s="13" t="s">
        <v>9</v>
      </c>
      <c r="C13" s="127" t="s">
        <v>304</v>
      </c>
      <c r="D13" s="77">
        <v>448134989</v>
      </c>
      <c r="E13" s="77">
        <v>581527028</v>
      </c>
      <c r="F13" s="88">
        <f t="shared" ref="F13:F20" si="1">SUM(D13:E13)</f>
        <v>1029662017</v>
      </c>
    </row>
    <row r="14" spans="1:7" ht="15.75" customHeight="1">
      <c r="A14" s="7"/>
      <c r="B14" s="13" t="s">
        <v>10</v>
      </c>
      <c r="C14" s="127">
        <v>321</v>
      </c>
      <c r="D14" s="77">
        <v>301019780</v>
      </c>
      <c r="E14" s="77">
        <v>81472822</v>
      </c>
      <c r="F14" s="88">
        <f t="shared" si="1"/>
        <v>382492602</v>
      </c>
      <c r="G14" s="52"/>
    </row>
    <row r="15" spans="1:7" ht="15.75" customHeight="1">
      <c r="A15" s="7"/>
      <c r="B15" s="13" t="s">
        <v>263</v>
      </c>
      <c r="C15" s="127" t="s">
        <v>305</v>
      </c>
      <c r="D15" s="77">
        <v>3870435</v>
      </c>
      <c r="E15" s="77">
        <v>5980143</v>
      </c>
      <c r="F15" s="88">
        <f t="shared" si="1"/>
        <v>9850578</v>
      </c>
      <c r="G15" s="52"/>
    </row>
    <row r="16" spans="1:7" ht="15.75" customHeight="1">
      <c r="A16" s="7"/>
      <c r="B16" s="13" t="s">
        <v>11</v>
      </c>
      <c r="C16" s="127">
        <v>322</v>
      </c>
      <c r="D16" s="77">
        <v>29194938</v>
      </c>
      <c r="E16" s="77">
        <v>75666083</v>
      </c>
      <c r="F16" s="88">
        <f t="shared" si="1"/>
        <v>104861021</v>
      </c>
      <c r="G16" s="52"/>
    </row>
    <row r="17" spans="1:7" ht="15.75" customHeight="1">
      <c r="A17" s="7"/>
      <c r="B17" s="13" t="s">
        <v>12</v>
      </c>
      <c r="C17" s="127">
        <v>322</v>
      </c>
      <c r="D17" s="77">
        <v>22944516</v>
      </c>
      <c r="E17" s="77">
        <v>31902849</v>
      </c>
      <c r="F17" s="88">
        <f t="shared" si="1"/>
        <v>54847365</v>
      </c>
      <c r="G17" s="52"/>
    </row>
    <row r="18" spans="1:7" ht="15.75" customHeight="1">
      <c r="A18" s="7"/>
      <c r="B18" s="13" t="s">
        <v>13</v>
      </c>
      <c r="C18" s="127">
        <v>322</v>
      </c>
      <c r="D18" s="77">
        <v>56213457</v>
      </c>
      <c r="E18" s="77">
        <v>35846312</v>
      </c>
      <c r="F18" s="88">
        <f t="shared" si="1"/>
        <v>92059769</v>
      </c>
      <c r="G18" s="52"/>
    </row>
    <row r="19" spans="1:7" ht="15.75" customHeight="1">
      <c r="A19" s="7"/>
      <c r="B19" s="13" t="s">
        <v>14</v>
      </c>
      <c r="C19" s="127">
        <v>323</v>
      </c>
      <c r="D19" s="77">
        <v>0</v>
      </c>
      <c r="E19" s="77">
        <v>3558149</v>
      </c>
      <c r="F19" s="88">
        <f t="shared" si="1"/>
        <v>3558149</v>
      </c>
      <c r="G19" s="52"/>
    </row>
    <row r="20" spans="1:7" ht="15.75" customHeight="1">
      <c r="A20" s="7"/>
      <c r="B20" s="13" t="s">
        <v>15</v>
      </c>
      <c r="C20" s="127">
        <v>323</v>
      </c>
      <c r="D20" s="184">
        <v>113282507</v>
      </c>
      <c r="E20" s="175">
        <v>31759359</v>
      </c>
      <c r="F20" s="89">
        <f t="shared" si="1"/>
        <v>145041866</v>
      </c>
      <c r="G20" s="52"/>
    </row>
    <row r="21" spans="1:7" ht="15.75" customHeight="1" thickBot="1">
      <c r="A21" s="7"/>
      <c r="B21" s="13" t="s">
        <v>16</v>
      </c>
      <c r="C21" s="127">
        <v>323</v>
      </c>
      <c r="D21" s="86">
        <f>SUM(D13:D20)</f>
        <v>974660622</v>
      </c>
      <c r="E21" s="86">
        <f>SUM(E13:E20)</f>
        <v>847712745</v>
      </c>
      <c r="F21" s="87">
        <f>SUM(F13:F20)</f>
        <v>1822373367</v>
      </c>
    </row>
    <row r="22" spans="1:7" ht="15.75" customHeight="1" thickTop="1">
      <c r="A22" s="1"/>
      <c r="C22" s="127"/>
      <c r="D22" s="22"/>
      <c r="E22" s="22"/>
      <c r="F22" s="23"/>
    </row>
    <row r="23" spans="1:7" ht="15.75" customHeight="1">
      <c r="A23" s="4" t="s">
        <v>17</v>
      </c>
      <c r="C23" s="127"/>
      <c r="D23" s="22"/>
      <c r="E23" s="22"/>
      <c r="F23" s="23"/>
    </row>
    <row r="24" spans="1:7" ht="15.75" customHeight="1">
      <c r="A24" s="7"/>
      <c r="B24" s="13" t="s">
        <v>18</v>
      </c>
      <c r="C24" s="127">
        <v>334</v>
      </c>
      <c r="D24" s="77">
        <v>168065256</v>
      </c>
      <c r="E24" s="77">
        <v>551055886</v>
      </c>
      <c r="F24" s="88">
        <f>SUM(D24:E24)</f>
        <v>719121142</v>
      </c>
    </row>
    <row r="25" spans="1:7" ht="15.75" customHeight="1">
      <c r="A25" s="7"/>
      <c r="B25" s="13" t="s">
        <v>19</v>
      </c>
      <c r="C25" s="127">
        <v>334</v>
      </c>
      <c r="D25" s="77">
        <v>0</v>
      </c>
      <c r="E25" s="77">
        <v>26857423</v>
      </c>
      <c r="F25" s="88">
        <f>SUM(D25:E25)</f>
        <v>26857423</v>
      </c>
      <c r="G25" s="52"/>
    </row>
    <row r="26" spans="1:7" ht="15.75" customHeight="1">
      <c r="A26" s="7"/>
      <c r="B26" s="13" t="s">
        <v>20</v>
      </c>
      <c r="C26" s="127">
        <v>334</v>
      </c>
      <c r="D26" s="77">
        <v>92891508</v>
      </c>
      <c r="E26" s="77">
        <v>74543354</v>
      </c>
      <c r="F26" s="88">
        <f>SUM(D26:E26)</f>
        <v>167434862</v>
      </c>
      <c r="G26" s="52"/>
    </row>
    <row r="27" spans="1:7" ht="15.75" customHeight="1">
      <c r="A27" s="7"/>
      <c r="B27" s="13" t="s">
        <v>21</v>
      </c>
      <c r="C27" s="127">
        <v>334</v>
      </c>
      <c r="D27" s="184">
        <v>43768649</v>
      </c>
      <c r="E27" s="175">
        <v>44694339</v>
      </c>
      <c r="F27" s="89">
        <f>SUM(D27:E27)</f>
        <v>88462988</v>
      </c>
      <c r="G27" s="52"/>
    </row>
    <row r="28" spans="1:7" ht="15.75" customHeight="1" thickBot="1">
      <c r="A28" s="7"/>
      <c r="B28" s="13" t="s">
        <v>22</v>
      </c>
      <c r="C28" s="127">
        <v>334</v>
      </c>
      <c r="D28" s="86">
        <f>SUM(D24:D27)</f>
        <v>304725413</v>
      </c>
      <c r="E28" s="86">
        <f>SUM(E24:E27)</f>
        <v>697151002</v>
      </c>
      <c r="F28" s="87">
        <f>SUM(F24:F27)</f>
        <v>1001876415</v>
      </c>
    </row>
    <row r="29" spans="1:7" ht="15.75" customHeight="1" thickTop="1">
      <c r="A29" s="1"/>
      <c r="C29" s="127"/>
      <c r="D29" s="20"/>
      <c r="E29" s="20"/>
      <c r="F29" s="21"/>
    </row>
    <row r="30" spans="1:7" ht="15.75" customHeight="1">
      <c r="A30" s="4" t="s">
        <v>23</v>
      </c>
      <c r="C30" s="127">
        <v>115</v>
      </c>
      <c r="D30" s="186">
        <v>-50995203</v>
      </c>
      <c r="E30" s="186">
        <v>-559906523</v>
      </c>
      <c r="F30" s="181">
        <f>SUM(D30:E30)</f>
        <v>-610901726</v>
      </c>
    </row>
    <row r="31" spans="1:7" ht="15.75" customHeight="1">
      <c r="A31" s="4" t="s">
        <v>24</v>
      </c>
      <c r="C31" s="127">
        <v>115</v>
      </c>
      <c r="D31" s="186">
        <v>51668268</v>
      </c>
      <c r="E31" s="186">
        <v>125392010</v>
      </c>
      <c r="F31" s="90">
        <f>SUM(D31:E31)</f>
        <v>177060278</v>
      </c>
      <c r="G31" s="52"/>
    </row>
    <row r="32" spans="1:7" ht="15.75" customHeight="1">
      <c r="A32" s="4" t="s">
        <v>25</v>
      </c>
      <c r="C32" s="127">
        <v>115</v>
      </c>
      <c r="D32" s="186">
        <v>16651119</v>
      </c>
      <c r="E32" s="186">
        <v>-104968249</v>
      </c>
      <c r="F32" s="91">
        <f>SUM(D32:E32)</f>
        <v>-88317130</v>
      </c>
      <c r="G32" s="52"/>
    </row>
    <row r="33" spans="1:7" ht="15.75" customHeight="1" thickBot="1">
      <c r="A33" s="7"/>
      <c r="B33" s="13" t="s">
        <v>26</v>
      </c>
      <c r="C33" s="127">
        <v>115</v>
      </c>
      <c r="D33" s="132">
        <f>(D21+D28+D30+D31+D32)</f>
        <v>1296710219</v>
      </c>
      <c r="E33" s="132">
        <f>(E21+E28+E30+E31+E32)</f>
        <v>1005380985</v>
      </c>
      <c r="F33" s="132">
        <f>(F21+F28+F30+F31+F32)</f>
        <v>2302091204</v>
      </c>
    </row>
    <row r="34" spans="1:7" ht="15.75" customHeight="1" thickTop="1">
      <c r="A34" s="1"/>
      <c r="C34" s="127"/>
      <c r="D34" s="22"/>
      <c r="E34" s="22"/>
      <c r="F34" s="23"/>
    </row>
    <row r="35" spans="1:7" ht="15.75" customHeight="1" thickBot="1">
      <c r="A35" s="4" t="s">
        <v>27</v>
      </c>
      <c r="C35" s="127"/>
      <c r="D35" s="86">
        <f>(D10-D33)</f>
        <v>416609913</v>
      </c>
      <c r="E35" s="86">
        <f>(E10-E33)</f>
        <v>914711487</v>
      </c>
      <c r="F35" s="87">
        <f>(F10-F33)</f>
        <v>1331321400</v>
      </c>
    </row>
    <row r="36" spans="1:7" ht="15.75" customHeight="1" thickTop="1">
      <c r="A36" s="1"/>
      <c r="C36" s="127"/>
      <c r="D36" s="156"/>
      <c r="E36" s="156"/>
      <c r="F36" s="157"/>
    </row>
    <row r="37" spans="1:7" ht="15.75" customHeight="1">
      <c r="A37" s="4" t="s">
        <v>306</v>
      </c>
      <c r="C37" s="127"/>
      <c r="D37" s="22"/>
      <c r="E37" s="22"/>
      <c r="F37" s="23"/>
    </row>
    <row r="38" spans="1:7" ht="15.75" customHeight="1">
      <c r="A38" s="7"/>
      <c r="B38" s="13" t="s">
        <v>28</v>
      </c>
      <c r="C38" s="127">
        <v>301</v>
      </c>
      <c r="D38" s="78">
        <v>407849</v>
      </c>
      <c r="E38" s="79">
        <v>604126</v>
      </c>
      <c r="F38" s="92">
        <f>SUM(D38:E38)</f>
        <v>1011975</v>
      </c>
    </row>
    <row r="39" spans="1:7" ht="15.75" customHeight="1">
      <c r="A39" s="7"/>
      <c r="B39" s="13" t="s">
        <v>29</v>
      </c>
      <c r="C39" s="127">
        <v>301</v>
      </c>
      <c r="D39" s="78">
        <v>84636</v>
      </c>
      <c r="E39" s="79">
        <v>85783</v>
      </c>
      <c r="F39" s="92">
        <f>SUM(D39:E39)</f>
        <v>170419</v>
      </c>
    </row>
    <row r="40" spans="1:7" ht="15.75" customHeight="1">
      <c r="A40" s="7"/>
      <c r="B40" s="13" t="s">
        <v>30</v>
      </c>
      <c r="C40" s="127">
        <v>301</v>
      </c>
      <c r="D40" s="78">
        <v>1432</v>
      </c>
      <c r="E40" s="78">
        <v>1653</v>
      </c>
      <c r="F40" s="92">
        <f>SUM(D40:E40)</f>
        <v>3085</v>
      </c>
    </row>
    <row r="41" spans="1:7" ht="15.75" customHeight="1">
      <c r="A41" s="7"/>
      <c r="B41" s="13" t="s">
        <v>31</v>
      </c>
      <c r="C41" s="127">
        <v>301</v>
      </c>
      <c r="D41" s="78">
        <v>853</v>
      </c>
      <c r="E41" s="78">
        <v>12998</v>
      </c>
      <c r="F41" s="92">
        <f>SUM(D41:E41)</f>
        <v>13851</v>
      </c>
    </row>
    <row r="42" spans="1:7" ht="15.75" customHeight="1">
      <c r="A42" s="7"/>
      <c r="B42" s="13" t="s">
        <v>32</v>
      </c>
      <c r="C42" s="127">
        <v>301</v>
      </c>
      <c r="D42" s="80">
        <v>4</v>
      </c>
      <c r="E42" s="80">
        <v>5</v>
      </c>
      <c r="F42" s="93">
        <f>SUM(D42:E42)</f>
        <v>9</v>
      </c>
    </row>
    <row r="43" spans="1:7" ht="15.75" customHeight="1" thickBot="1">
      <c r="A43" s="7"/>
      <c r="B43" s="13" t="s">
        <v>33</v>
      </c>
      <c r="C43" s="127">
        <v>301</v>
      </c>
      <c r="D43" s="94">
        <f>SUM(D38:D42)</f>
        <v>494774</v>
      </c>
      <c r="E43" s="174">
        <f>SUM(E38:E42)</f>
        <v>704565</v>
      </c>
      <c r="F43" s="187">
        <f>SUM(F38:F42)</f>
        <v>1199339</v>
      </c>
    </row>
    <row r="44" spans="1:7" ht="75" customHeight="1" thickTop="1">
      <c r="A44" s="213" t="s">
        <v>313</v>
      </c>
      <c r="B44" s="214"/>
      <c r="C44" s="214"/>
      <c r="D44" s="214"/>
      <c r="E44" s="214"/>
      <c r="F44" s="215"/>
    </row>
    <row r="45" spans="1:7" s="43" customFormat="1" ht="51">
      <c r="A45" s="42"/>
      <c r="C45" s="126" t="s">
        <v>311</v>
      </c>
      <c r="D45" s="44" t="s">
        <v>234</v>
      </c>
      <c r="E45" s="44" t="s">
        <v>235</v>
      </c>
      <c r="F45" s="45" t="s">
        <v>236</v>
      </c>
    </row>
    <row r="46" spans="1:7">
      <c r="A46" s="1"/>
      <c r="C46" s="127"/>
      <c r="D46" s="1"/>
      <c r="E46" s="1"/>
      <c r="F46" s="3"/>
    </row>
    <row r="47" spans="1:7" ht="15.75" customHeight="1">
      <c r="A47" s="4" t="s">
        <v>0</v>
      </c>
      <c r="C47" s="127"/>
      <c r="D47" s="1"/>
      <c r="E47" s="1"/>
      <c r="F47" s="3"/>
    </row>
    <row r="48" spans="1:7" ht="15.75" customHeight="1">
      <c r="A48" s="7"/>
      <c r="B48" s="13" t="s">
        <v>1</v>
      </c>
      <c r="C48" s="127"/>
      <c r="D48" s="95">
        <f t="shared" ref="D48:F52" si="2">((D4*100)/(D82*1000))</f>
        <v>16.613448462516676</v>
      </c>
      <c r="E48" s="95">
        <f t="shared" si="2"/>
        <v>10.335723688331342</v>
      </c>
      <c r="F48" s="96">
        <f t="shared" si="2"/>
        <v>12.702368334681623</v>
      </c>
      <c r="G48" s="53"/>
    </row>
    <row r="49" spans="1:7" ht="15.75" customHeight="1">
      <c r="A49" s="7"/>
      <c r="B49" s="13" t="s">
        <v>2</v>
      </c>
      <c r="C49" s="127"/>
      <c r="D49" s="95">
        <f t="shared" si="2"/>
        <v>12.367706689271659</v>
      </c>
      <c r="E49" s="95">
        <f t="shared" si="2"/>
        <v>8.3047578828915665</v>
      </c>
      <c r="F49" s="96">
        <f t="shared" si="2"/>
        <v>10.506554358239578</v>
      </c>
      <c r="G49" s="53"/>
    </row>
    <row r="50" spans="1:7" ht="15.75" customHeight="1">
      <c r="A50" s="7"/>
      <c r="B50" s="13" t="s">
        <v>3</v>
      </c>
      <c r="C50" s="127"/>
      <c r="D50" s="95">
        <f t="shared" si="2"/>
        <v>7.6549977935656228</v>
      </c>
      <c r="E50" s="95">
        <f t="shared" si="2"/>
        <v>5.530140183715754</v>
      </c>
      <c r="F50" s="96">
        <f t="shared" si="2"/>
        <v>6.1989770678777898</v>
      </c>
      <c r="G50" s="53"/>
    </row>
    <row r="51" spans="1:7" ht="15.75" customHeight="1">
      <c r="A51" s="7"/>
      <c r="B51" s="13" t="s">
        <v>4</v>
      </c>
      <c r="C51" s="127"/>
      <c r="D51" s="95">
        <f t="shared" si="2"/>
        <v>36.201142573273721</v>
      </c>
      <c r="E51" s="95">
        <f t="shared" si="2"/>
        <v>7.715545776057553</v>
      </c>
      <c r="F51" s="96">
        <f t="shared" si="2"/>
        <v>8.4333284735276806</v>
      </c>
      <c r="G51" s="53"/>
    </row>
    <row r="52" spans="1:7" ht="15.75" customHeight="1">
      <c r="A52" s="7"/>
      <c r="B52" s="13" t="s">
        <v>5</v>
      </c>
      <c r="C52" s="127"/>
      <c r="D52" s="95">
        <f t="shared" si="2"/>
        <v>2.3588531934568411</v>
      </c>
      <c r="E52" s="95">
        <f t="shared" si="2"/>
        <v>1.1078486821053453</v>
      </c>
      <c r="F52" s="96">
        <f t="shared" si="2"/>
        <v>1.4674943331726493</v>
      </c>
      <c r="G52" s="53"/>
    </row>
    <row r="53" spans="1:7" ht="15.75" customHeight="1">
      <c r="A53" s="7"/>
      <c r="B53" s="13" t="s">
        <v>6</v>
      </c>
      <c r="C53" s="127"/>
      <c r="D53" s="133" t="s">
        <v>34</v>
      </c>
      <c r="E53" s="133" t="s">
        <v>34</v>
      </c>
      <c r="F53" s="133" t="s">
        <v>34</v>
      </c>
    </row>
    <row r="54" spans="1:7" ht="15.75" customHeight="1" thickBot="1">
      <c r="A54" s="7"/>
      <c r="B54" s="13" t="s">
        <v>7</v>
      </c>
      <c r="C54" s="127"/>
      <c r="D54" s="130">
        <f>((D10*100)/(D87*1000))</f>
        <v>9.3855124296457753</v>
      </c>
      <c r="E54" s="130">
        <f>((E10*100)/(E87*1000))</f>
        <v>5.4383774611862998</v>
      </c>
      <c r="F54" s="131">
        <f>((F10*100)/(F87*1000))</f>
        <v>6.7836536433129053</v>
      </c>
      <c r="G54" s="53"/>
    </row>
    <row r="55" spans="1:7" ht="15.75" customHeight="1" thickTop="1">
      <c r="A55" s="1"/>
      <c r="C55" s="127"/>
      <c r="D55" s="10" t="s">
        <v>35</v>
      </c>
      <c r="E55" s="10" t="s">
        <v>35</v>
      </c>
      <c r="F55" s="14" t="s">
        <v>35</v>
      </c>
      <c r="G55" s="53"/>
    </row>
    <row r="56" spans="1:7" ht="15.75" customHeight="1">
      <c r="A56" s="4" t="s">
        <v>8</v>
      </c>
      <c r="C56" s="127"/>
      <c r="D56" s="10" t="s">
        <v>35</v>
      </c>
      <c r="E56" s="10" t="s">
        <v>35</v>
      </c>
      <c r="F56" s="14" t="s">
        <v>35</v>
      </c>
      <c r="G56" s="53"/>
    </row>
    <row r="57" spans="1:7" ht="15.75" customHeight="1">
      <c r="A57" s="7"/>
      <c r="B57" s="13" t="s">
        <v>9</v>
      </c>
      <c r="C57" s="127"/>
      <c r="D57" s="95">
        <f>((D13*100)/(D87*1000))</f>
        <v>2.454869017682606</v>
      </c>
      <c r="E57" s="95">
        <f>((E13*100)/(E87*1000))</f>
        <v>1.6470891523529989</v>
      </c>
      <c r="F57" s="96">
        <f>((F13*100)/(F87*1000))</f>
        <v>1.9223994779214908</v>
      </c>
      <c r="G57" s="53"/>
    </row>
    <row r="58" spans="1:7" ht="15.75" customHeight="1">
      <c r="A58" s="7"/>
      <c r="B58" s="13" t="s">
        <v>10</v>
      </c>
      <c r="C58" s="127"/>
      <c r="D58" s="95">
        <f>((D14*100)/(D87*1000))</f>
        <v>1.6489766471495806</v>
      </c>
      <c r="E58" s="95">
        <f>((E14*100)/(E87*1000))</f>
        <v>0.23075969794440365</v>
      </c>
      <c r="F58" s="96">
        <f>((F14*100)/(F87*1000))</f>
        <v>0.71412130024568299</v>
      </c>
      <c r="G58" s="53"/>
    </row>
    <row r="59" spans="1:7" ht="15.75" customHeight="1">
      <c r="A59" s="7"/>
      <c r="B59" s="13" t="s">
        <v>263</v>
      </c>
      <c r="C59" s="127"/>
      <c r="D59" s="95">
        <f>((D15*100)/(D87*1000))</f>
        <v>2.1202118111010467E-2</v>
      </c>
      <c r="E59" s="95">
        <f>((E15*100)/(E87*1000))</f>
        <v>1.6937869076688417E-2</v>
      </c>
      <c r="F59" s="96">
        <f>((F15*100)/(F87*1000))</f>
        <v>1.8391225170759039E-2</v>
      </c>
      <c r="G59" s="53"/>
    </row>
    <row r="60" spans="1:7" ht="15.75" customHeight="1">
      <c r="A60" s="7"/>
      <c r="B60" s="13" t="s">
        <v>11</v>
      </c>
      <c r="C60" s="127"/>
      <c r="D60" s="95">
        <f>((D16*100)/(D87*1000))</f>
        <v>0.159928928846403</v>
      </c>
      <c r="E60" s="95">
        <f>((E16*100)/(E87*1000))</f>
        <v>0.21431297000754651</v>
      </c>
      <c r="F60" s="96">
        <f>((F16*100)/(F87*1000))</f>
        <v>0.19577761313566497</v>
      </c>
      <c r="G60" s="53"/>
    </row>
    <row r="61" spans="1:7" ht="15.75" customHeight="1">
      <c r="A61" s="7"/>
      <c r="B61" s="13" t="s">
        <v>12</v>
      </c>
      <c r="C61" s="127"/>
      <c r="D61" s="95">
        <f>((D17*100)/(D87*1000))</f>
        <v>0.12568931870241187</v>
      </c>
      <c r="E61" s="95">
        <f>((E17*100)/(E87*1000))</f>
        <v>9.0360093318062801E-2</v>
      </c>
      <c r="F61" s="96">
        <f>((F17*100)/(F87*1000))</f>
        <v>0.10240112201921638</v>
      </c>
      <c r="G61" s="53"/>
    </row>
    <row r="62" spans="1:7" ht="15.75" customHeight="1">
      <c r="A62" s="7"/>
      <c r="B62" s="13" t="s">
        <v>13</v>
      </c>
      <c r="C62" s="127"/>
      <c r="D62" s="95">
        <f>((D18*100)/(D87*1000))</f>
        <v>0.30793550459889085</v>
      </c>
      <c r="E62" s="95">
        <f>((E18*100)/(E87*1000))</f>
        <v>0.10152936803319335</v>
      </c>
      <c r="F62" s="96">
        <f>((F18*100)/(F87*1000))</f>
        <v>0.1718774208830246</v>
      </c>
      <c r="G62" s="53"/>
    </row>
    <row r="63" spans="1:7" ht="15.75" customHeight="1">
      <c r="A63" s="7"/>
      <c r="B63" s="13" t="s">
        <v>14</v>
      </c>
      <c r="C63" s="127"/>
      <c r="D63" s="95">
        <f>((D19*100)/(D87*1000))</f>
        <v>0</v>
      </c>
      <c r="E63" s="95">
        <f>((E19*100)/(E87*1000))</f>
        <v>1.0077929895213177E-2</v>
      </c>
      <c r="F63" s="96">
        <f>((F19*100)/(F87*1000))</f>
        <v>6.6431349967596932E-3</v>
      </c>
      <c r="G63" s="53"/>
    </row>
    <row r="64" spans="1:7" ht="15.75" customHeight="1">
      <c r="A64" s="7"/>
      <c r="B64" s="13" t="s">
        <v>15</v>
      </c>
      <c r="C64" s="127"/>
      <c r="D64" s="99">
        <f>((D20*100)/(D87*1000))</f>
        <v>0.62055792005946886</v>
      </c>
      <c r="E64" s="99">
        <f>((E20*100)/(E87*1000))</f>
        <v>8.9953679151409255E-2</v>
      </c>
      <c r="F64" s="100">
        <f>((F20*100)/(F87*1000))</f>
        <v>0.27079605042395072</v>
      </c>
      <c r="G64" s="53"/>
    </row>
    <row r="65" spans="1:7" ht="15.75" customHeight="1" thickBot="1">
      <c r="A65" s="7"/>
      <c r="B65" s="13" t="s">
        <v>16</v>
      </c>
      <c r="C65" s="127"/>
      <c r="D65" s="97">
        <f>((D21*100)/(D87*1000))</f>
        <v>5.3391594551503712</v>
      </c>
      <c r="E65" s="97">
        <f>((E21*100)/(E87*1000))</f>
        <v>2.4010207597795161</v>
      </c>
      <c r="F65" s="98">
        <f>((F21*100)/(F87*1000))</f>
        <v>3.4024073447965493</v>
      </c>
      <c r="G65" s="53"/>
    </row>
    <row r="66" spans="1:7" ht="15.75" customHeight="1" thickTop="1">
      <c r="A66" s="1"/>
      <c r="C66" s="127"/>
      <c r="D66" s="10" t="s">
        <v>35</v>
      </c>
      <c r="E66" s="10" t="s">
        <v>35</v>
      </c>
      <c r="F66" s="14" t="s">
        <v>35</v>
      </c>
      <c r="G66" s="53"/>
    </row>
    <row r="67" spans="1:7" ht="15.75" customHeight="1">
      <c r="A67" s="4" t="s">
        <v>17</v>
      </c>
      <c r="C67" s="127"/>
      <c r="D67" s="10" t="s">
        <v>35</v>
      </c>
      <c r="E67" s="10" t="s">
        <v>35</v>
      </c>
      <c r="F67" s="14" t="s">
        <v>35</v>
      </c>
      <c r="G67" s="53"/>
    </row>
    <row r="68" spans="1:7" ht="15.75" customHeight="1">
      <c r="A68" s="7"/>
      <c r="B68" s="13" t="s">
        <v>18</v>
      </c>
      <c r="C68" s="127"/>
      <c r="D68" s="95">
        <f>((D24*100)/(D87*1000))</f>
        <v>0.92065605237375403</v>
      </c>
      <c r="E68" s="95">
        <f>((E24*100)/(E87*1000))</f>
        <v>1.5607841570020213</v>
      </c>
      <c r="F68" s="96">
        <f>((F24*100)/(F87*1000))</f>
        <v>1.3426134839575288</v>
      </c>
      <c r="G68" s="53"/>
    </row>
    <row r="69" spans="1:7" ht="15.75" customHeight="1">
      <c r="A69" s="7"/>
      <c r="B69" s="13" t="s">
        <v>19</v>
      </c>
      <c r="C69" s="127"/>
      <c r="D69" s="95">
        <f>((D25*100)/(D87*1000))</f>
        <v>0</v>
      </c>
      <c r="E69" s="95">
        <f>((E25*100)/(E87*1000))</f>
        <v>7.6069671663577323E-2</v>
      </c>
      <c r="F69" s="96">
        <f>((F25*100)/(F87*1000))</f>
        <v>5.0143343253494649E-2</v>
      </c>
      <c r="G69" s="53"/>
    </row>
    <row r="70" spans="1:7" ht="15.75" customHeight="1">
      <c r="A70" s="7"/>
      <c r="B70" s="13" t="s">
        <v>20</v>
      </c>
      <c r="C70" s="127"/>
      <c r="D70" s="95">
        <f>((D26*100)/(D87*1000))</f>
        <v>0.50885668513380899</v>
      </c>
      <c r="E70" s="95">
        <f>((E26*100)/(E87*1000))</f>
        <v>0.21113300644971833</v>
      </c>
      <c r="F70" s="96">
        <f>((F26*100)/(F87*1000))</f>
        <v>0.31260421961807383</v>
      </c>
      <c r="G70" s="53"/>
    </row>
    <row r="71" spans="1:7" ht="15.75" customHeight="1">
      <c r="A71" s="7"/>
      <c r="B71" s="13" t="s">
        <v>21</v>
      </c>
      <c r="C71" s="127"/>
      <c r="D71" s="99">
        <f>((D27*100)/(D87*1000))</f>
        <v>0.23976324771178439</v>
      </c>
      <c r="E71" s="99">
        <f>((E27*100)/(E87*1000))</f>
        <v>0.12659009365681209</v>
      </c>
      <c r="F71" s="100">
        <f>((F27*100)/(F87*1000))</f>
        <v>0.16516215917341651</v>
      </c>
      <c r="G71" s="53"/>
    </row>
    <row r="72" spans="1:7" ht="15.75" customHeight="1" thickBot="1">
      <c r="A72" s="7"/>
      <c r="B72" s="13" t="s">
        <v>22</v>
      </c>
      <c r="C72" s="127"/>
      <c r="D72" s="97">
        <f>((D28*100)/(D87*1000))</f>
        <v>1.6692759852193475</v>
      </c>
      <c r="E72" s="97">
        <f>((E28*100)/(E87*1000))</f>
        <v>1.9745769287721291</v>
      </c>
      <c r="F72" s="98">
        <f>((F28*100)/(F87*1000))</f>
        <v>1.8705232060025139</v>
      </c>
      <c r="G72" s="53"/>
    </row>
    <row r="73" spans="1:7" ht="15.75" customHeight="1" thickTop="1">
      <c r="A73" s="1"/>
      <c r="C73" s="127"/>
      <c r="D73" s="10" t="s">
        <v>35</v>
      </c>
      <c r="E73" s="10" t="s">
        <v>35</v>
      </c>
      <c r="F73" s="14" t="s">
        <v>35</v>
      </c>
      <c r="G73" s="53"/>
    </row>
    <row r="74" spans="1:7" ht="15.75" customHeight="1">
      <c r="A74" s="4" t="s">
        <v>23</v>
      </c>
      <c r="C74" s="127"/>
      <c r="D74" s="101">
        <f>((D30*100)/(D87*1000))</f>
        <v>-0.2793500774721589</v>
      </c>
      <c r="E74" s="101">
        <f>((E30*100)/(E87*1000))</f>
        <v>-1.585852275063963</v>
      </c>
      <c r="F74" s="102">
        <f>((F30*100)/(F87*1000))</f>
        <v>-1.1405656805185789</v>
      </c>
      <c r="G74" s="53"/>
    </row>
    <row r="75" spans="1:7" ht="15.75" customHeight="1">
      <c r="A75" s="4" t="s">
        <v>24</v>
      </c>
      <c r="C75" s="127"/>
      <c r="D75" s="101">
        <f>((D31*100)/(D87*1000))</f>
        <v>0.28303710583625424</v>
      </c>
      <c r="E75" s="95">
        <f>((E31*100)/(E87*1000))</f>
        <v>0.35515429123397302</v>
      </c>
      <c r="F75" s="96">
        <f>((F31*100)/(F87*1000))</f>
        <v>0.33057506285369176</v>
      </c>
      <c r="G75" s="53"/>
    </row>
    <row r="76" spans="1:7" ht="15.75" customHeight="1">
      <c r="A76" s="4" t="s">
        <v>25</v>
      </c>
      <c r="C76" s="127"/>
      <c r="D76" s="99">
        <f>((D32*100)/(D87*1000))</f>
        <v>9.1214292894336302E-2</v>
      </c>
      <c r="E76" s="103">
        <f>((E32*100)/(E87*1000))</f>
        <v>-0.29730701402478671</v>
      </c>
      <c r="F76" s="104">
        <f>((F32*100)/(F87*1000))</f>
        <v>-0.164889839384572</v>
      </c>
    </row>
    <row r="77" spans="1:7" ht="15.75" customHeight="1" thickBot="1">
      <c r="A77" s="7" t="s">
        <v>26</v>
      </c>
      <c r="C77" s="127"/>
      <c r="D77" s="97">
        <f>((D33*100)/(D87*1000))</f>
        <v>7.1033367616281504</v>
      </c>
      <c r="E77" s="97">
        <f>((E33*100)/(E87*1000))</f>
        <v>2.8475926906968683</v>
      </c>
      <c r="F77" s="98">
        <f>((F33*100)/(F87*1000))</f>
        <v>4.2980500937496036</v>
      </c>
      <c r="G77" s="53"/>
    </row>
    <row r="78" spans="1:7" ht="15.75" customHeight="1" thickTop="1">
      <c r="A78" s="1"/>
      <c r="C78" s="127"/>
      <c r="D78" s="10" t="s">
        <v>35</v>
      </c>
      <c r="E78" s="10" t="s">
        <v>35</v>
      </c>
      <c r="F78" s="14" t="s">
        <v>35</v>
      </c>
    </row>
    <row r="79" spans="1:7" ht="15.75" customHeight="1" thickBot="1">
      <c r="A79" s="4" t="s">
        <v>27</v>
      </c>
      <c r="C79" s="127"/>
      <c r="D79" s="97">
        <f>((D35*100)/(D87*1000))</f>
        <v>2.2821756680176248</v>
      </c>
      <c r="E79" s="97">
        <f>((E35*100)/(E87*1000))</f>
        <v>2.5907847704894316</v>
      </c>
      <c r="F79" s="98">
        <f>((F35*100)/(F87*1000))</f>
        <v>2.4856035495633013</v>
      </c>
      <c r="G79" s="53"/>
    </row>
    <row r="80" spans="1:7" ht="15.75" customHeight="1" thickTop="1">
      <c r="A80" s="8"/>
      <c r="C80" s="127"/>
      <c r="D80" s="10" t="s">
        <v>35</v>
      </c>
      <c r="E80" s="10" t="s">
        <v>35</v>
      </c>
      <c r="F80" s="14" t="s">
        <v>35</v>
      </c>
    </row>
    <row r="81" spans="1:6" ht="15.75" customHeight="1">
      <c r="A81" s="4" t="s">
        <v>36</v>
      </c>
      <c r="C81" s="127"/>
      <c r="D81" s="10"/>
      <c r="E81" s="10"/>
      <c r="F81" s="14" t="s">
        <v>35</v>
      </c>
    </row>
    <row r="82" spans="1:6" ht="15.75" customHeight="1">
      <c r="A82" s="7"/>
      <c r="B82" s="13" t="s">
        <v>28</v>
      </c>
      <c r="C82" s="127">
        <v>301</v>
      </c>
      <c r="D82" s="78">
        <v>3622771</v>
      </c>
      <c r="E82" s="78">
        <v>5986935</v>
      </c>
      <c r="F82" s="106">
        <f>SUM(D82:E82)</f>
        <v>9609706</v>
      </c>
    </row>
    <row r="83" spans="1:6" ht="15.75" customHeight="1">
      <c r="A83" s="7"/>
      <c r="B83" s="13" t="s">
        <v>29</v>
      </c>
      <c r="C83" s="127">
        <v>301</v>
      </c>
      <c r="D83" s="78">
        <v>3835141</v>
      </c>
      <c r="E83" s="78">
        <v>3241799</v>
      </c>
      <c r="F83" s="106">
        <f>SUM(D83:E83)</f>
        <v>7076940</v>
      </c>
    </row>
    <row r="84" spans="1:6" ht="15.75" customHeight="1">
      <c r="A84" s="7"/>
      <c r="B84" s="13" t="s">
        <v>30</v>
      </c>
      <c r="C84" s="127">
        <v>301</v>
      </c>
      <c r="D84" s="78">
        <v>6372272</v>
      </c>
      <c r="E84" s="78">
        <v>13872082</v>
      </c>
      <c r="F84" s="106">
        <f>SUM(D84:E84)</f>
        <v>20244354</v>
      </c>
    </row>
    <row r="85" spans="1:6" ht="15.75" customHeight="1">
      <c r="A85" s="7"/>
      <c r="B85" s="13" t="s">
        <v>31</v>
      </c>
      <c r="C85" s="127">
        <v>301</v>
      </c>
      <c r="D85" s="78">
        <v>34221</v>
      </c>
      <c r="E85" s="78">
        <v>1323858</v>
      </c>
      <c r="F85" s="106">
        <f>SUM(D85:E85)</f>
        <v>1358079</v>
      </c>
    </row>
    <row r="86" spans="1:6" ht="15.75" customHeight="1">
      <c r="A86" s="7"/>
      <c r="B86" s="13" t="s">
        <v>32</v>
      </c>
      <c r="C86" s="127">
        <v>301</v>
      </c>
      <c r="D86" s="80">
        <v>4390540</v>
      </c>
      <c r="E86" s="80">
        <v>10881674</v>
      </c>
      <c r="F86" s="107">
        <f>SUM(D86:E86)</f>
        <v>15272214</v>
      </c>
    </row>
    <row r="87" spans="1:6" ht="15.75" customHeight="1" thickBot="1">
      <c r="A87" s="9"/>
      <c r="B87" s="15" t="s">
        <v>37</v>
      </c>
      <c r="C87" s="128">
        <v>301</v>
      </c>
      <c r="D87" s="105">
        <f>SUM(D82:D86)</f>
        <v>18254945</v>
      </c>
      <c r="E87" s="105">
        <f>SUM(E82:E86)</f>
        <v>35306348</v>
      </c>
      <c r="F87" s="189">
        <f>SUM(F82:F86)</f>
        <v>53561293</v>
      </c>
    </row>
    <row r="88" spans="1:6" ht="13.5" thickTop="1"/>
    <row r="89" spans="1:6">
      <c r="A89" s="11" t="s">
        <v>38</v>
      </c>
    </row>
    <row r="90" spans="1:6">
      <c r="B90" s="11" t="s">
        <v>39</v>
      </c>
    </row>
    <row r="91" spans="1:6">
      <c r="B91" s="11" t="s">
        <v>40</v>
      </c>
    </row>
  </sheetData>
  <sheetProtection formatCells="0"/>
  <mergeCells count="2">
    <mergeCell ref="A1:F1"/>
    <mergeCell ref="A44:F44"/>
  </mergeCells>
  <phoneticPr fontId="0" type="noConversion"/>
  <printOptions gridLines="1" gridLinesSet="0"/>
  <pageMargins left="0.5" right="0.5" top="0.75" bottom="0.5" header="0.25" footer="0.25"/>
  <pageSetup scale="87" orientation="portrait" r:id="rId1"/>
  <headerFooter alignWithMargins="0">
    <oddFooter>&amp;L&amp;"Arial,Regular"&amp;10Source: IE-1 (IUB 24/7)&amp;C&amp;"Arial,Regular"&amp;10Page &amp;P of 2&amp;R&amp;"Arial,Regular"&amp;10&amp;D</oddFooter>
  </headerFooter>
  <rowBreaks count="1" manualBreakCount="1">
    <brk id="43" max="16383" man="1"/>
  </rowBreaks>
  <ignoredErrors>
    <ignoredError sqref="F82:F86 F38:F42 F30:F32 F24:F27 F14:F2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I145"/>
  <sheetViews>
    <sheetView zoomScaleNormal="100" workbookViewId="0">
      <pane xSplit="2" ySplit="4" topLeftCell="C5" activePane="bottomRight" state="frozen"/>
      <selection activeCell="AU59" sqref="AU59"/>
      <selection pane="topRight" activeCell="AU59" sqref="AU59"/>
      <selection pane="bottomLeft" activeCell="AU59" sqref="AU59"/>
      <selection pane="bottomRight" activeCell="C5" sqref="C5"/>
    </sheetView>
  </sheetViews>
  <sheetFormatPr defaultColWidth="7.77734375" defaultRowHeight="15.75"/>
  <cols>
    <col min="1" max="1" width="5.33203125" bestFit="1" customWidth="1"/>
    <col min="2" max="2" width="10.77734375" bestFit="1" customWidth="1"/>
    <col min="3" max="3" width="11.5546875" bestFit="1" customWidth="1"/>
    <col min="4" max="5" width="9.6640625" bestFit="1" customWidth="1"/>
    <col min="6" max="6" width="8.109375" bestFit="1" customWidth="1"/>
    <col min="7" max="7" width="8.88671875" bestFit="1" customWidth="1"/>
    <col min="8" max="8" width="7" bestFit="1" customWidth="1"/>
    <col min="9" max="9" width="8.88671875" bestFit="1" customWidth="1"/>
    <col min="10" max="10" width="9.6640625" bestFit="1" customWidth="1"/>
    <col min="11" max="11" width="8.88671875" bestFit="1" customWidth="1"/>
    <col min="12" max="12" width="9.6640625" bestFit="1" customWidth="1"/>
    <col min="13" max="13" width="8.88671875" bestFit="1" customWidth="1"/>
    <col min="14" max="14" width="9.6640625" bestFit="1" customWidth="1"/>
    <col min="15" max="15" width="10" bestFit="1" customWidth="1"/>
    <col min="16" max="16" width="8.88671875" bestFit="1" customWidth="1"/>
    <col min="17" max="19" width="10.44140625" bestFit="1" customWidth="1"/>
    <col min="20" max="20" width="8.5546875" bestFit="1" customWidth="1"/>
    <col min="21" max="21" width="9.33203125" bestFit="1" customWidth="1"/>
    <col min="22" max="22" width="6.6640625" bestFit="1" customWidth="1"/>
    <col min="23" max="23" width="9.33203125" bestFit="1" customWidth="1"/>
    <col min="24" max="24" width="10.44140625" bestFit="1" customWidth="1"/>
    <col min="25" max="25" width="9.33203125" bestFit="1" customWidth="1"/>
    <col min="26" max="26" width="10.44140625" bestFit="1" customWidth="1"/>
    <col min="27" max="27" width="6.6640625" bestFit="1" customWidth="1"/>
    <col min="28" max="33" width="6.109375" bestFit="1" customWidth="1"/>
    <col min="34" max="34" width="6.6640625" bestFit="1" customWidth="1"/>
    <col min="35" max="35" width="7" bestFit="1" customWidth="1"/>
  </cols>
  <sheetData>
    <row r="1" spans="1:35" ht="15.75" customHeight="1">
      <c r="A1" s="150"/>
      <c r="B1" s="25"/>
      <c r="C1" s="26" t="s">
        <v>41</v>
      </c>
      <c r="D1" s="60"/>
      <c r="E1" s="61"/>
      <c r="F1" s="61"/>
      <c r="G1" s="60"/>
      <c r="H1" s="60"/>
      <c r="I1" s="61"/>
      <c r="J1" s="61"/>
      <c r="K1" s="61"/>
      <c r="L1" s="62"/>
      <c r="M1" s="63"/>
      <c r="N1" s="64"/>
      <c r="O1" s="64"/>
      <c r="P1" s="65"/>
      <c r="Q1" s="29" t="s">
        <v>42</v>
      </c>
      <c r="R1" s="27"/>
      <c r="S1" s="27"/>
      <c r="T1" s="27"/>
      <c r="U1" s="27"/>
      <c r="V1" s="27"/>
      <c r="W1" s="27"/>
      <c r="X1" s="27"/>
      <c r="Y1" s="27"/>
      <c r="Z1" s="28"/>
      <c r="AA1" s="29" t="s">
        <v>43</v>
      </c>
      <c r="AB1" s="27"/>
      <c r="AC1" s="27"/>
      <c r="AD1" s="27"/>
      <c r="AE1" s="27"/>
      <c r="AF1" s="27"/>
      <c r="AG1" s="27"/>
      <c r="AH1" s="85"/>
      <c r="AI1" s="207"/>
    </row>
    <row r="2" spans="1:35">
      <c r="A2" s="150"/>
      <c r="B2" s="16"/>
      <c r="C2" s="177"/>
      <c r="D2" s="66"/>
      <c r="E2" s="67"/>
      <c r="F2" s="68" t="s">
        <v>44</v>
      </c>
      <c r="G2" s="68" t="s">
        <v>45</v>
      </c>
      <c r="H2" s="69"/>
      <c r="I2" s="66"/>
      <c r="J2" s="109" t="s">
        <v>46</v>
      </c>
      <c r="K2" s="83"/>
      <c r="L2" s="109" t="s">
        <v>47</v>
      </c>
      <c r="M2" s="83"/>
      <c r="N2" s="109" t="s">
        <v>47</v>
      </c>
      <c r="O2" s="82" t="s">
        <v>47</v>
      </c>
      <c r="P2" s="112" t="s">
        <v>48</v>
      </c>
      <c r="Q2" s="30"/>
      <c r="R2" s="30"/>
      <c r="S2" s="16"/>
      <c r="T2" s="31" t="s">
        <v>44</v>
      </c>
      <c r="U2" s="31" t="s">
        <v>45</v>
      </c>
      <c r="V2" s="30"/>
      <c r="W2" s="30"/>
      <c r="X2" s="116" t="s">
        <v>46</v>
      </c>
      <c r="Y2" s="84"/>
      <c r="Z2" s="121"/>
      <c r="AA2" s="30"/>
      <c r="AB2" s="218" t="s">
        <v>230</v>
      </c>
      <c r="AC2" s="219"/>
      <c r="AD2" s="31" t="s">
        <v>44</v>
      </c>
      <c r="AE2" s="31" t="s">
        <v>49</v>
      </c>
      <c r="AF2" s="31" t="s">
        <v>50</v>
      </c>
      <c r="AG2" s="30"/>
      <c r="AH2" s="121"/>
      <c r="AI2" s="220" t="s">
        <v>315</v>
      </c>
    </row>
    <row r="3" spans="1:35">
      <c r="A3" s="151"/>
      <c r="B3" s="16"/>
      <c r="C3" s="57"/>
      <c r="D3" s="70" t="s">
        <v>51</v>
      </c>
      <c r="E3" s="71"/>
      <c r="F3" s="68" t="s">
        <v>52</v>
      </c>
      <c r="G3" s="68" t="s">
        <v>53</v>
      </c>
      <c r="H3" s="68" t="s">
        <v>54</v>
      </c>
      <c r="I3" s="68" t="s">
        <v>55</v>
      </c>
      <c r="J3" s="109" t="s">
        <v>56</v>
      </c>
      <c r="K3" s="68" t="s">
        <v>57</v>
      </c>
      <c r="L3" s="109" t="s">
        <v>58</v>
      </c>
      <c r="M3" s="68" t="s">
        <v>59</v>
      </c>
      <c r="N3" s="109" t="s">
        <v>60</v>
      </c>
      <c r="O3" s="68" t="s">
        <v>60</v>
      </c>
      <c r="P3" s="112" t="s">
        <v>60</v>
      </c>
      <c r="Q3" s="30"/>
      <c r="R3" s="33" t="s">
        <v>51</v>
      </c>
      <c r="S3" s="32"/>
      <c r="T3" s="31" t="s">
        <v>52</v>
      </c>
      <c r="U3" s="31" t="s">
        <v>53</v>
      </c>
      <c r="V3" s="34" t="s">
        <v>54</v>
      </c>
      <c r="W3" s="31" t="s">
        <v>55</v>
      </c>
      <c r="X3" s="116" t="s">
        <v>56</v>
      </c>
      <c r="Y3" s="31" t="s">
        <v>57</v>
      </c>
      <c r="Z3" s="121"/>
      <c r="AA3" s="30"/>
      <c r="AB3" s="216" t="s">
        <v>231</v>
      </c>
      <c r="AC3" s="217"/>
      <c r="AD3" s="31" t="s">
        <v>61</v>
      </c>
      <c r="AE3" s="31" t="s">
        <v>62</v>
      </c>
      <c r="AF3" s="34" t="s">
        <v>63</v>
      </c>
      <c r="AG3" s="31" t="s">
        <v>55</v>
      </c>
      <c r="AH3" s="121"/>
      <c r="AI3" s="221"/>
    </row>
    <row r="4" spans="1:35">
      <c r="A4" s="152" t="s">
        <v>314</v>
      </c>
      <c r="B4" s="35" t="s">
        <v>229</v>
      </c>
      <c r="C4" s="37" t="s">
        <v>64</v>
      </c>
      <c r="D4" s="72" t="s">
        <v>65</v>
      </c>
      <c r="E4" s="72" t="s">
        <v>66</v>
      </c>
      <c r="F4" s="72" t="s">
        <v>67</v>
      </c>
      <c r="G4" s="72" t="s">
        <v>68</v>
      </c>
      <c r="H4" s="72" t="s">
        <v>69</v>
      </c>
      <c r="I4" s="72" t="s">
        <v>70</v>
      </c>
      <c r="J4" s="110" t="s">
        <v>71</v>
      </c>
      <c r="K4" s="72" t="s">
        <v>72</v>
      </c>
      <c r="L4" s="110" t="s">
        <v>73</v>
      </c>
      <c r="M4" s="72" t="s">
        <v>73</v>
      </c>
      <c r="N4" s="110" t="s">
        <v>73</v>
      </c>
      <c r="O4" s="72" t="s">
        <v>74</v>
      </c>
      <c r="P4" s="113" t="s">
        <v>75</v>
      </c>
      <c r="Q4" s="36" t="s">
        <v>64</v>
      </c>
      <c r="R4" s="36" t="s">
        <v>65</v>
      </c>
      <c r="S4" s="36" t="s">
        <v>66</v>
      </c>
      <c r="T4" s="36" t="s">
        <v>67</v>
      </c>
      <c r="U4" s="36" t="s">
        <v>68</v>
      </c>
      <c r="V4" s="37" t="s">
        <v>69</v>
      </c>
      <c r="W4" s="36" t="s">
        <v>70</v>
      </c>
      <c r="X4" s="117" t="s">
        <v>71</v>
      </c>
      <c r="Y4" s="36" t="s">
        <v>72</v>
      </c>
      <c r="Z4" s="122" t="s">
        <v>46</v>
      </c>
      <c r="AA4" s="36" t="s">
        <v>232</v>
      </c>
      <c r="AB4" s="36" t="s">
        <v>65</v>
      </c>
      <c r="AC4" s="36" t="s">
        <v>66</v>
      </c>
      <c r="AD4" s="36" t="s">
        <v>233</v>
      </c>
      <c r="AE4" s="36" t="s">
        <v>76</v>
      </c>
      <c r="AF4" s="37" t="s">
        <v>69</v>
      </c>
      <c r="AG4" s="36" t="s">
        <v>70</v>
      </c>
      <c r="AH4" s="122" t="s">
        <v>47</v>
      </c>
      <c r="AI4" s="222"/>
    </row>
    <row r="5" spans="1:35">
      <c r="A5" s="150"/>
      <c r="B5" s="16"/>
      <c r="C5" s="34"/>
      <c r="D5" s="66"/>
      <c r="E5" s="66"/>
      <c r="F5" s="66"/>
      <c r="G5" s="66"/>
      <c r="H5" s="69"/>
      <c r="I5" s="66"/>
      <c r="J5" s="108"/>
      <c r="K5" s="66"/>
      <c r="L5" s="108"/>
      <c r="M5" s="66"/>
      <c r="N5" s="108"/>
      <c r="O5" s="66"/>
      <c r="P5" s="114"/>
      <c r="Q5" s="30"/>
      <c r="R5" s="30"/>
      <c r="S5" s="30"/>
      <c r="T5" s="30"/>
      <c r="U5" s="30"/>
      <c r="V5" s="30"/>
      <c r="W5" s="30"/>
      <c r="X5" s="118"/>
      <c r="Y5" s="30"/>
      <c r="Z5" s="121"/>
      <c r="AA5" s="30"/>
      <c r="AB5" s="30"/>
      <c r="AC5" s="30"/>
      <c r="AD5" s="30"/>
      <c r="AE5" s="30"/>
      <c r="AF5" s="30"/>
      <c r="AG5" s="30"/>
      <c r="AH5" s="121"/>
      <c r="AI5" s="173"/>
    </row>
    <row r="6" spans="1:35" ht="15" customHeight="1">
      <c r="A6" s="150">
        <v>651</v>
      </c>
      <c r="B6" s="58" t="s">
        <v>77</v>
      </c>
      <c r="C6" s="81">
        <v>500738.13</v>
      </c>
      <c r="D6" s="81">
        <v>303602.52</v>
      </c>
      <c r="E6" s="81">
        <v>0</v>
      </c>
      <c r="F6" s="81">
        <v>0</v>
      </c>
      <c r="G6" s="81">
        <v>33097.06</v>
      </c>
      <c r="H6" s="81">
        <v>732.53</v>
      </c>
      <c r="I6" s="81">
        <v>0</v>
      </c>
      <c r="J6" s="111">
        <f t="shared" ref="J6" si="0">SUM(C6:I6)</f>
        <v>838170.24</v>
      </c>
      <c r="K6" s="81">
        <v>0</v>
      </c>
      <c r="L6" s="111">
        <f t="shared" ref="L6" si="1">(J6+K6)</f>
        <v>838170.24</v>
      </c>
      <c r="M6" s="81">
        <v>37205.35</v>
      </c>
      <c r="N6" s="111">
        <f t="shared" ref="N6" si="2">(L6+M6)</f>
        <v>875375.59</v>
      </c>
      <c r="O6" s="81">
        <v>492337.3</v>
      </c>
      <c r="P6" s="115">
        <f t="shared" ref="P6" si="3">(N6-O6)</f>
        <v>383038.29</v>
      </c>
      <c r="Q6" s="179">
        <v>3776254</v>
      </c>
      <c r="R6" s="179">
        <v>2422915</v>
      </c>
      <c r="S6" s="179">
        <v>0</v>
      </c>
      <c r="T6" s="179">
        <v>0</v>
      </c>
      <c r="U6" s="179">
        <v>188265</v>
      </c>
      <c r="V6" s="179">
        <v>3387</v>
      </c>
      <c r="W6" s="179">
        <v>0</v>
      </c>
      <c r="X6" s="119">
        <f t="shared" ref="X6" si="4">SUM(Q6:W6)</f>
        <v>6390821</v>
      </c>
      <c r="Y6" s="179">
        <v>0</v>
      </c>
      <c r="Z6" s="123">
        <f t="shared" ref="Z6" si="5">SUM(X6:Y6)</f>
        <v>6390821</v>
      </c>
      <c r="AA6" s="179">
        <v>414</v>
      </c>
      <c r="AB6" s="179">
        <v>76</v>
      </c>
      <c r="AC6" s="179">
        <v>0</v>
      </c>
      <c r="AD6" s="179">
        <v>0</v>
      </c>
      <c r="AE6" s="179">
        <v>23</v>
      </c>
      <c r="AF6" s="179">
        <v>2</v>
      </c>
      <c r="AG6" s="179">
        <v>0</v>
      </c>
      <c r="AH6" s="123">
        <f t="shared" ref="AH6" si="6">SUM(AA6:AG6)</f>
        <v>515</v>
      </c>
      <c r="AI6" s="190">
        <f t="shared" ref="AI6" si="7">(J6/X6)*100</f>
        <v>13.115220094570009</v>
      </c>
    </row>
    <row r="7" spans="1:35" ht="15" customHeight="1">
      <c r="A7" s="150">
        <v>652</v>
      </c>
      <c r="B7" s="17" t="s">
        <v>78</v>
      </c>
      <c r="C7" s="81">
        <v>806952</v>
      </c>
      <c r="D7" s="81">
        <v>0</v>
      </c>
      <c r="E7" s="81">
        <v>922377</v>
      </c>
      <c r="F7" s="81">
        <v>0</v>
      </c>
      <c r="G7" s="81">
        <v>0</v>
      </c>
      <c r="H7" s="81">
        <v>0</v>
      </c>
      <c r="I7" s="81">
        <v>90596</v>
      </c>
      <c r="J7" s="111">
        <f t="shared" ref="J7:J70" si="8">SUM(C7:I7)</f>
        <v>1819925</v>
      </c>
      <c r="K7" s="81">
        <v>0</v>
      </c>
      <c r="L7" s="111">
        <f t="shared" ref="L7:L70" si="9">(J7+K7)</f>
        <v>1819925</v>
      </c>
      <c r="M7" s="81">
        <v>51561</v>
      </c>
      <c r="N7" s="111">
        <f t="shared" ref="N7:N70" si="10">(L7+M7)</f>
        <v>1871486</v>
      </c>
      <c r="O7" s="81">
        <v>1678631</v>
      </c>
      <c r="P7" s="115">
        <f t="shared" ref="P7:P70" si="11">(N7-O7)</f>
        <v>192855</v>
      </c>
      <c r="Q7" s="179">
        <v>8525180</v>
      </c>
      <c r="R7" s="179">
        <v>0</v>
      </c>
      <c r="S7" s="179">
        <v>7940082</v>
      </c>
      <c r="T7" s="179">
        <v>0</v>
      </c>
      <c r="U7" s="179">
        <v>0</v>
      </c>
      <c r="V7" s="179">
        <v>0</v>
      </c>
      <c r="W7" s="179">
        <v>742477</v>
      </c>
      <c r="X7" s="119">
        <f t="shared" ref="X7:X70" si="12">SUM(Q7:W7)</f>
        <v>17207739</v>
      </c>
      <c r="Y7" s="179">
        <v>0</v>
      </c>
      <c r="Z7" s="123">
        <f t="shared" ref="Z7:Z70" si="13">SUM(X7:Y7)</f>
        <v>17207739</v>
      </c>
      <c r="AA7" s="179">
        <v>698</v>
      </c>
      <c r="AB7" s="179">
        <v>0</v>
      </c>
      <c r="AC7" s="179">
        <v>152</v>
      </c>
      <c r="AD7" s="179">
        <v>0</v>
      </c>
      <c r="AE7" s="179">
        <v>0</v>
      </c>
      <c r="AF7" s="179">
        <v>0</v>
      </c>
      <c r="AG7" s="179">
        <v>26</v>
      </c>
      <c r="AH7" s="123">
        <f t="shared" ref="AH7:AH70" si="14">SUM(AA7:AG7)</f>
        <v>876</v>
      </c>
      <c r="AI7" s="190">
        <f t="shared" ref="AI7:AI70" si="15">(J7/X7)*100</f>
        <v>10.576200626938844</v>
      </c>
    </row>
    <row r="8" spans="1:35" ht="15" customHeight="1">
      <c r="A8" s="150">
        <v>653</v>
      </c>
      <c r="B8" s="17" t="s">
        <v>79</v>
      </c>
      <c r="C8" s="81">
        <v>4147976</v>
      </c>
      <c r="D8" s="81">
        <v>2901401</v>
      </c>
      <c r="E8" s="81">
        <v>4103426</v>
      </c>
      <c r="F8" s="81">
        <v>30095</v>
      </c>
      <c r="G8" s="81">
        <v>150599</v>
      </c>
      <c r="H8" s="81">
        <v>0</v>
      </c>
      <c r="I8" s="81">
        <v>162167</v>
      </c>
      <c r="J8" s="111">
        <f t="shared" si="8"/>
        <v>11495664</v>
      </c>
      <c r="K8" s="81">
        <v>2319138</v>
      </c>
      <c r="L8" s="111">
        <f t="shared" si="9"/>
        <v>13814802</v>
      </c>
      <c r="M8" s="81">
        <v>810817</v>
      </c>
      <c r="N8" s="111">
        <f t="shared" si="10"/>
        <v>14625619</v>
      </c>
      <c r="O8" s="81">
        <v>13543855</v>
      </c>
      <c r="P8" s="115">
        <f t="shared" si="11"/>
        <v>1081764</v>
      </c>
      <c r="Q8" s="179">
        <v>28401068</v>
      </c>
      <c r="R8" s="179">
        <v>22999993</v>
      </c>
      <c r="S8" s="179">
        <v>56776471</v>
      </c>
      <c r="T8" s="179">
        <v>536488</v>
      </c>
      <c r="U8" s="179">
        <v>1118596</v>
      </c>
      <c r="V8" s="179">
        <v>0</v>
      </c>
      <c r="W8" s="179">
        <v>1502446</v>
      </c>
      <c r="X8" s="119">
        <f t="shared" si="12"/>
        <v>111335062</v>
      </c>
      <c r="Y8" s="179">
        <v>56289058</v>
      </c>
      <c r="Z8" s="123">
        <f t="shared" si="13"/>
        <v>167624120</v>
      </c>
      <c r="AA8" s="179">
        <v>3056</v>
      </c>
      <c r="AB8" s="179">
        <v>660</v>
      </c>
      <c r="AC8" s="179">
        <v>19</v>
      </c>
      <c r="AD8" s="179">
        <v>1</v>
      </c>
      <c r="AE8" s="179">
        <v>1</v>
      </c>
      <c r="AF8" s="179">
        <v>0</v>
      </c>
      <c r="AG8" s="179">
        <v>2</v>
      </c>
      <c r="AH8" s="123">
        <f t="shared" si="14"/>
        <v>3739</v>
      </c>
      <c r="AI8" s="190">
        <f t="shared" si="15"/>
        <v>10.325286386421558</v>
      </c>
    </row>
    <row r="9" spans="1:35" ht="15" customHeight="1">
      <c r="A9" s="150">
        <v>654</v>
      </c>
      <c r="B9" s="17" t="s">
        <v>80</v>
      </c>
      <c r="C9" s="81">
        <v>1036368</v>
      </c>
      <c r="D9" s="81">
        <v>574688</v>
      </c>
      <c r="E9" s="81">
        <v>0</v>
      </c>
      <c r="F9" s="81">
        <v>9097</v>
      </c>
      <c r="G9" s="81">
        <v>269503</v>
      </c>
      <c r="H9" s="81">
        <v>2426</v>
      </c>
      <c r="I9" s="81">
        <v>65189</v>
      </c>
      <c r="J9" s="111">
        <f t="shared" si="8"/>
        <v>1957271</v>
      </c>
      <c r="K9" s="81">
        <v>0</v>
      </c>
      <c r="L9" s="111">
        <f t="shared" si="9"/>
        <v>1957271</v>
      </c>
      <c r="M9" s="81">
        <v>27293</v>
      </c>
      <c r="N9" s="111">
        <f t="shared" si="10"/>
        <v>1984564</v>
      </c>
      <c r="O9" s="81">
        <v>1374195</v>
      </c>
      <c r="P9" s="115">
        <f t="shared" si="11"/>
        <v>610369</v>
      </c>
      <c r="Q9" s="179">
        <v>9958099</v>
      </c>
      <c r="R9" s="179">
        <v>5111176</v>
      </c>
      <c r="S9" s="179">
        <v>0</v>
      </c>
      <c r="T9" s="179">
        <v>81624</v>
      </c>
      <c r="U9" s="179">
        <v>2829935</v>
      </c>
      <c r="V9" s="179">
        <v>17459</v>
      </c>
      <c r="W9" s="179">
        <v>653908</v>
      </c>
      <c r="X9" s="119">
        <f t="shared" si="12"/>
        <v>18652201</v>
      </c>
      <c r="Y9" s="179">
        <v>0</v>
      </c>
      <c r="Z9" s="123">
        <f t="shared" si="13"/>
        <v>18652201</v>
      </c>
      <c r="AA9" s="179">
        <v>840</v>
      </c>
      <c r="AB9" s="179">
        <v>113</v>
      </c>
      <c r="AC9" s="179">
        <v>0</v>
      </c>
      <c r="AD9" s="179">
        <v>1</v>
      </c>
      <c r="AE9" s="179">
        <v>37</v>
      </c>
      <c r="AF9" s="179">
        <v>2</v>
      </c>
      <c r="AG9" s="179">
        <v>4</v>
      </c>
      <c r="AH9" s="123">
        <f t="shared" si="14"/>
        <v>997</v>
      </c>
      <c r="AI9" s="190">
        <f t="shared" si="15"/>
        <v>10.493512266997337</v>
      </c>
    </row>
    <row r="10" spans="1:35" ht="15" customHeight="1">
      <c r="A10" s="153">
        <v>655</v>
      </c>
      <c r="B10" s="58" t="s">
        <v>81</v>
      </c>
      <c r="C10" s="81">
        <v>152204</v>
      </c>
      <c r="D10" s="81">
        <v>57318</v>
      </c>
      <c r="E10" s="81">
        <v>0</v>
      </c>
      <c r="F10" s="81">
        <v>0</v>
      </c>
      <c r="G10" s="81">
        <v>0</v>
      </c>
      <c r="H10" s="81">
        <v>0</v>
      </c>
      <c r="I10" s="81">
        <v>3479</v>
      </c>
      <c r="J10" s="111">
        <f t="shared" si="8"/>
        <v>213001</v>
      </c>
      <c r="K10" s="81">
        <v>0</v>
      </c>
      <c r="L10" s="111">
        <f t="shared" si="9"/>
        <v>213001</v>
      </c>
      <c r="M10" s="81">
        <v>0</v>
      </c>
      <c r="N10" s="111">
        <f t="shared" si="10"/>
        <v>213001</v>
      </c>
      <c r="O10" s="81">
        <v>155444</v>
      </c>
      <c r="P10" s="115">
        <f t="shared" si="11"/>
        <v>57557</v>
      </c>
      <c r="Q10" s="179">
        <v>1252950</v>
      </c>
      <c r="R10" s="179">
        <v>478873</v>
      </c>
      <c r="S10" s="179">
        <v>0</v>
      </c>
      <c r="T10" s="179">
        <v>0</v>
      </c>
      <c r="U10" s="179">
        <v>0</v>
      </c>
      <c r="V10" s="179">
        <v>0</v>
      </c>
      <c r="W10" s="179">
        <v>53527</v>
      </c>
      <c r="X10" s="119">
        <f t="shared" si="12"/>
        <v>1785350</v>
      </c>
      <c r="Y10" s="179">
        <v>0</v>
      </c>
      <c r="Z10" s="123">
        <f t="shared" si="13"/>
        <v>1785350</v>
      </c>
      <c r="AA10" s="179">
        <v>134</v>
      </c>
      <c r="AB10" s="179">
        <v>29</v>
      </c>
      <c r="AC10" s="179">
        <v>0</v>
      </c>
      <c r="AD10" s="179">
        <v>0</v>
      </c>
      <c r="AE10" s="179">
        <v>0</v>
      </c>
      <c r="AF10" s="179">
        <v>0</v>
      </c>
      <c r="AG10" s="179">
        <v>9</v>
      </c>
      <c r="AH10" s="123">
        <f t="shared" si="14"/>
        <v>172</v>
      </c>
      <c r="AI10" s="190">
        <f t="shared" si="15"/>
        <v>11.930489819923263</v>
      </c>
    </row>
    <row r="11" spans="1:35" ht="15" customHeight="1">
      <c r="A11" s="150" t="s">
        <v>268</v>
      </c>
      <c r="B11" s="17" t="s">
        <v>82</v>
      </c>
      <c r="C11" s="81">
        <v>519470</v>
      </c>
      <c r="D11" s="81">
        <v>417197</v>
      </c>
      <c r="E11" s="81">
        <v>0</v>
      </c>
      <c r="F11" s="81">
        <v>0</v>
      </c>
      <c r="G11" s="81">
        <v>0</v>
      </c>
      <c r="H11" s="81">
        <v>1105</v>
      </c>
      <c r="I11" s="81">
        <v>3260</v>
      </c>
      <c r="J11" s="111">
        <f t="shared" si="8"/>
        <v>941032</v>
      </c>
      <c r="K11" s="81">
        <v>0</v>
      </c>
      <c r="L11" s="111">
        <f t="shared" si="9"/>
        <v>941032</v>
      </c>
      <c r="M11" s="81">
        <v>29550</v>
      </c>
      <c r="N11" s="111">
        <f t="shared" si="10"/>
        <v>970582</v>
      </c>
      <c r="O11" s="81">
        <v>1224752</v>
      </c>
      <c r="P11" s="115">
        <f t="shared" si="11"/>
        <v>-254170</v>
      </c>
      <c r="Q11" s="179">
        <v>6068925</v>
      </c>
      <c r="R11" s="179">
        <v>4966525</v>
      </c>
      <c r="S11" s="179">
        <v>0</v>
      </c>
      <c r="T11" s="179">
        <v>150170</v>
      </c>
      <c r="U11" s="179">
        <v>0</v>
      </c>
      <c r="V11" s="179">
        <v>8255</v>
      </c>
      <c r="W11" s="179">
        <v>42671</v>
      </c>
      <c r="X11" s="119">
        <f t="shared" si="12"/>
        <v>11236546</v>
      </c>
      <c r="Y11" s="179">
        <v>0</v>
      </c>
      <c r="Z11" s="123">
        <f t="shared" si="13"/>
        <v>11236546</v>
      </c>
      <c r="AA11" s="179">
        <v>454</v>
      </c>
      <c r="AB11" s="179">
        <v>127</v>
      </c>
      <c r="AC11" s="179">
        <v>0</v>
      </c>
      <c r="AD11" s="179">
        <v>0</v>
      </c>
      <c r="AE11" s="179">
        <v>0</v>
      </c>
      <c r="AF11" s="179">
        <v>0</v>
      </c>
      <c r="AG11" s="179">
        <v>0</v>
      </c>
      <c r="AH11" s="123">
        <f t="shared" si="14"/>
        <v>581</v>
      </c>
      <c r="AI11" s="190">
        <f t="shared" si="15"/>
        <v>8.3747443386962512</v>
      </c>
    </row>
    <row r="12" spans="1:35" ht="15" customHeight="1">
      <c r="A12" s="150">
        <v>656</v>
      </c>
      <c r="B12" s="17" t="s">
        <v>83</v>
      </c>
      <c r="C12" s="81">
        <v>20123026</v>
      </c>
      <c r="D12" s="81">
        <v>21493995</v>
      </c>
      <c r="E12" s="81">
        <v>9673983</v>
      </c>
      <c r="F12" s="81">
        <v>897952</v>
      </c>
      <c r="G12" s="81">
        <v>1154096</v>
      </c>
      <c r="H12" s="81">
        <v>0</v>
      </c>
      <c r="I12" s="81">
        <v>2487752</v>
      </c>
      <c r="J12" s="111">
        <f t="shared" si="8"/>
        <v>55830804</v>
      </c>
      <c r="K12" s="81">
        <v>0</v>
      </c>
      <c r="L12" s="111">
        <f t="shared" si="9"/>
        <v>55830804</v>
      </c>
      <c r="M12" s="81">
        <v>7565916</v>
      </c>
      <c r="N12" s="111">
        <f t="shared" si="10"/>
        <v>63396720</v>
      </c>
      <c r="O12" s="81">
        <v>58387599</v>
      </c>
      <c r="P12" s="115">
        <f t="shared" si="11"/>
        <v>5009121</v>
      </c>
      <c r="Q12" s="179">
        <v>173422768</v>
      </c>
      <c r="R12" s="179">
        <v>227002278</v>
      </c>
      <c r="S12" s="179">
        <v>125494158</v>
      </c>
      <c r="T12" s="179">
        <v>3440949</v>
      </c>
      <c r="U12" s="179">
        <v>60725000</v>
      </c>
      <c r="V12" s="179">
        <v>0</v>
      </c>
      <c r="W12" s="179">
        <v>28509520</v>
      </c>
      <c r="X12" s="119">
        <f t="shared" si="12"/>
        <v>618594673</v>
      </c>
      <c r="Y12" s="179">
        <v>0</v>
      </c>
      <c r="Z12" s="123">
        <f t="shared" si="13"/>
        <v>618594673</v>
      </c>
      <c r="AA12" s="179">
        <v>24342</v>
      </c>
      <c r="AB12" s="179">
        <v>2928</v>
      </c>
      <c r="AC12" s="179">
        <v>7</v>
      </c>
      <c r="AD12" s="179">
        <v>1</v>
      </c>
      <c r="AE12" s="179">
        <v>1</v>
      </c>
      <c r="AF12" s="179">
        <v>0</v>
      </c>
      <c r="AG12" s="179">
        <v>120</v>
      </c>
      <c r="AH12" s="123">
        <f t="shared" si="14"/>
        <v>27399</v>
      </c>
      <c r="AI12" s="190">
        <f t="shared" si="15"/>
        <v>9.0254259270027699</v>
      </c>
    </row>
    <row r="13" spans="1:35" ht="15" customHeight="1">
      <c r="A13" s="150">
        <v>657</v>
      </c>
      <c r="B13" s="17" t="s">
        <v>84</v>
      </c>
      <c r="C13" s="81">
        <v>426426</v>
      </c>
      <c r="D13" s="81">
        <v>305839</v>
      </c>
      <c r="E13" s="81">
        <v>0</v>
      </c>
      <c r="F13" s="81">
        <v>0</v>
      </c>
      <c r="G13" s="81">
        <v>0</v>
      </c>
      <c r="H13" s="81">
        <v>118</v>
      </c>
      <c r="I13" s="81">
        <v>0</v>
      </c>
      <c r="J13" s="111">
        <f t="shared" si="8"/>
        <v>732383</v>
      </c>
      <c r="K13" s="81">
        <v>0</v>
      </c>
      <c r="L13" s="111">
        <f t="shared" si="9"/>
        <v>732383</v>
      </c>
      <c r="M13" s="81">
        <v>5929</v>
      </c>
      <c r="N13" s="111">
        <f t="shared" si="10"/>
        <v>738312</v>
      </c>
      <c r="O13" s="81">
        <v>1426084</v>
      </c>
      <c r="P13" s="115">
        <f t="shared" si="11"/>
        <v>-687772</v>
      </c>
      <c r="Q13" s="179">
        <v>4978514</v>
      </c>
      <c r="R13" s="179">
        <v>3796947</v>
      </c>
      <c r="S13" s="179">
        <v>0</v>
      </c>
      <c r="T13" s="179">
        <v>77192</v>
      </c>
      <c r="U13" s="179">
        <v>107048</v>
      </c>
      <c r="V13" s="179">
        <v>1370</v>
      </c>
      <c r="W13" s="179">
        <v>0</v>
      </c>
      <c r="X13" s="119">
        <f t="shared" si="12"/>
        <v>8961071</v>
      </c>
      <c r="Y13" s="179">
        <v>0</v>
      </c>
      <c r="Z13" s="123">
        <f t="shared" si="13"/>
        <v>8961071</v>
      </c>
      <c r="AA13" s="179">
        <v>488</v>
      </c>
      <c r="AB13" s="179">
        <v>114</v>
      </c>
      <c r="AC13" s="179">
        <v>0</v>
      </c>
      <c r="AD13" s="179">
        <v>1</v>
      </c>
      <c r="AE13" s="179">
        <v>17</v>
      </c>
      <c r="AF13" s="179">
        <v>1</v>
      </c>
      <c r="AG13" s="179">
        <v>0</v>
      </c>
      <c r="AH13" s="123">
        <f t="shared" si="14"/>
        <v>621</v>
      </c>
      <c r="AI13" s="190">
        <f t="shared" si="15"/>
        <v>8.1729404889214692</v>
      </c>
    </row>
    <row r="14" spans="1:35" ht="15" customHeight="1">
      <c r="A14" s="150">
        <v>658</v>
      </c>
      <c r="B14" s="58" t="s">
        <v>85</v>
      </c>
      <c r="C14" s="81">
        <v>436641</v>
      </c>
      <c r="D14" s="81">
        <v>94134</v>
      </c>
      <c r="E14" s="81">
        <v>86792</v>
      </c>
      <c r="F14" s="81">
        <v>2669</v>
      </c>
      <c r="G14" s="81">
        <v>0</v>
      </c>
      <c r="H14" s="81">
        <v>0</v>
      </c>
      <c r="I14" s="81">
        <v>17745</v>
      </c>
      <c r="J14" s="111">
        <f t="shared" si="8"/>
        <v>637981</v>
      </c>
      <c r="K14" s="81">
        <v>0</v>
      </c>
      <c r="L14" s="111">
        <f t="shared" si="9"/>
        <v>637981</v>
      </c>
      <c r="M14" s="81">
        <v>36279</v>
      </c>
      <c r="N14" s="111">
        <f t="shared" si="10"/>
        <v>674260</v>
      </c>
      <c r="O14" s="81">
        <v>637981</v>
      </c>
      <c r="P14" s="115">
        <f t="shared" si="11"/>
        <v>36279</v>
      </c>
      <c r="Q14" s="179">
        <v>4134074</v>
      </c>
      <c r="R14" s="179">
        <v>759882</v>
      </c>
      <c r="S14" s="179">
        <v>922000</v>
      </c>
      <c r="T14" s="179">
        <v>36889</v>
      </c>
      <c r="U14" s="179">
        <v>0</v>
      </c>
      <c r="V14" s="179">
        <v>0</v>
      </c>
      <c r="W14" s="179">
        <v>227557</v>
      </c>
      <c r="X14" s="119">
        <f t="shared" si="12"/>
        <v>6080402</v>
      </c>
      <c r="Y14" s="179">
        <v>0</v>
      </c>
      <c r="Z14" s="123">
        <f t="shared" si="13"/>
        <v>6080402</v>
      </c>
      <c r="AA14" s="179">
        <v>297</v>
      </c>
      <c r="AB14" s="179">
        <v>49</v>
      </c>
      <c r="AC14" s="179">
        <v>2</v>
      </c>
      <c r="AD14" s="179">
        <v>2</v>
      </c>
      <c r="AE14" s="179">
        <v>0</v>
      </c>
      <c r="AF14" s="179">
        <v>0</v>
      </c>
      <c r="AG14" s="179">
        <v>11</v>
      </c>
      <c r="AH14" s="123">
        <f t="shared" si="14"/>
        <v>361</v>
      </c>
      <c r="AI14" s="190">
        <f t="shared" si="15"/>
        <v>10.492414810731264</v>
      </c>
    </row>
    <row r="15" spans="1:35" ht="15" customHeight="1">
      <c r="A15" s="150">
        <v>659</v>
      </c>
      <c r="B15" s="17" t="s">
        <v>86</v>
      </c>
      <c r="C15" s="81">
        <v>575881</v>
      </c>
      <c r="D15" s="81">
        <v>0</v>
      </c>
      <c r="E15" s="81">
        <v>159091</v>
      </c>
      <c r="F15" s="81">
        <v>0</v>
      </c>
      <c r="G15" s="81">
        <v>49785</v>
      </c>
      <c r="H15" s="81">
        <v>2341</v>
      </c>
      <c r="I15" s="81">
        <v>35510</v>
      </c>
      <c r="J15" s="111">
        <f t="shared" si="8"/>
        <v>822608</v>
      </c>
      <c r="K15" s="81">
        <v>0</v>
      </c>
      <c r="L15" s="111">
        <f t="shared" si="9"/>
        <v>822608</v>
      </c>
      <c r="M15" s="81">
        <v>22421</v>
      </c>
      <c r="N15" s="111">
        <f t="shared" si="10"/>
        <v>845029</v>
      </c>
      <c r="O15" s="81">
        <v>745970</v>
      </c>
      <c r="P15" s="115">
        <f t="shared" si="11"/>
        <v>99059</v>
      </c>
      <c r="Q15" s="179">
        <v>4492141</v>
      </c>
      <c r="R15" s="179">
        <v>0</v>
      </c>
      <c r="S15" s="179">
        <v>1263187</v>
      </c>
      <c r="T15" s="179">
        <v>0</v>
      </c>
      <c r="U15" s="179">
        <v>451531</v>
      </c>
      <c r="V15" s="179">
        <v>17714</v>
      </c>
      <c r="W15" s="179">
        <v>382183</v>
      </c>
      <c r="X15" s="119">
        <f t="shared" si="12"/>
        <v>6606756</v>
      </c>
      <c r="Y15" s="179">
        <v>0</v>
      </c>
      <c r="Z15" s="123">
        <f t="shared" si="13"/>
        <v>6606756</v>
      </c>
      <c r="AA15" s="179">
        <v>474</v>
      </c>
      <c r="AB15" s="179">
        <v>0</v>
      </c>
      <c r="AC15" s="179">
        <v>66</v>
      </c>
      <c r="AD15" s="179">
        <v>0</v>
      </c>
      <c r="AE15" s="179">
        <v>6</v>
      </c>
      <c r="AF15" s="179">
        <v>2</v>
      </c>
      <c r="AG15" s="179">
        <v>8</v>
      </c>
      <c r="AH15" s="123">
        <f t="shared" si="14"/>
        <v>556</v>
      </c>
      <c r="AI15" s="190">
        <f t="shared" si="15"/>
        <v>12.451012266837159</v>
      </c>
    </row>
    <row r="16" spans="1:35" ht="15" customHeight="1">
      <c r="A16" s="150">
        <v>660</v>
      </c>
      <c r="B16" s="17" t="s">
        <v>87</v>
      </c>
      <c r="C16" s="81">
        <v>3533431</v>
      </c>
      <c r="D16" s="81">
        <v>3435717</v>
      </c>
      <c r="E16" s="81">
        <v>5349685</v>
      </c>
      <c r="F16" s="81">
        <v>0</v>
      </c>
      <c r="G16" s="81">
        <v>0</v>
      </c>
      <c r="H16" s="81">
        <v>0</v>
      </c>
      <c r="I16" s="81">
        <v>437533</v>
      </c>
      <c r="J16" s="111">
        <f t="shared" si="8"/>
        <v>12756366</v>
      </c>
      <c r="K16" s="81">
        <v>-420541</v>
      </c>
      <c r="L16" s="111">
        <f t="shared" si="9"/>
        <v>12335825</v>
      </c>
      <c r="M16" s="81">
        <v>929072</v>
      </c>
      <c r="N16" s="111">
        <f t="shared" si="10"/>
        <v>13264897</v>
      </c>
      <c r="O16" s="81">
        <v>10737025</v>
      </c>
      <c r="P16" s="115">
        <f t="shared" si="11"/>
        <v>2527872</v>
      </c>
      <c r="Q16" s="179">
        <v>41561952</v>
      </c>
      <c r="R16" s="179">
        <v>44963631</v>
      </c>
      <c r="S16" s="179">
        <v>87563398</v>
      </c>
      <c r="T16" s="179">
        <v>0</v>
      </c>
      <c r="U16" s="179">
        <v>0</v>
      </c>
      <c r="V16" s="179">
        <v>0</v>
      </c>
      <c r="W16" s="179">
        <v>5216735</v>
      </c>
      <c r="X16" s="119">
        <f t="shared" si="12"/>
        <v>179305716</v>
      </c>
      <c r="Y16" s="179">
        <v>36418230</v>
      </c>
      <c r="Z16" s="123">
        <f t="shared" si="13"/>
        <v>215723946</v>
      </c>
      <c r="AA16" s="179">
        <v>3814</v>
      </c>
      <c r="AB16" s="179">
        <v>746</v>
      </c>
      <c r="AC16" s="179">
        <v>2</v>
      </c>
      <c r="AD16" s="179">
        <v>0</v>
      </c>
      <c r="AE16" s="179">
        <v>0</v>
      </c>
      <c r="AF16" s="179">
        <v>0</v>
      </c>
      <c r="AG16" s="179">
        <v>84</v>
      </c>
      <c r="AH16" s="123">
        <f t="shared" si="14"/>
        <v>4646</v>
      </c>
      <c r="AI16" s="190">
        <f t="shared" si="15"/>
        <v>7.1143108455058961</v>
      </c>
    </row>
    <row r="17" spans="1:35" ht="15" customHeight="1">
      <c r="A17" s="150">
        <v>661</v>
      </c>
      <c r="B17" s="58" t="s">
        <v>88</v>
      </c>
      <c r="C17" s="81">
        <v>171945.08</v>
      </c>
      <c r="D17" s="81">
        <v>57603</v>
      </c>
      <c r="E17" s="81">
        <v>0</v>
      </c>
      <c r="F17" s="81">
        <v>0</v>
      </c>
      <c r="G17" s="81">
        <v>0</v>
      </c>
      <c r="H17" s="81">
        <v>0</v>
      </c>
      <c r="I17" s="81">
        <v>11605.7</v>
      </c>
      <c r="J17" s="111">
        <f t="shared" si="8"/>
        <v>241153.78</v>
      </c>
      <c r="K17" s="81">
        <v>0</v>
      </c>
      <c r="L17" s="111">
        <f t="shared" si="9"/>
        <v>241153.78</v>
      </c>
      <c r="M17" s="81">
        <v>2089.2199999999998</v>
      </c>
      <c r="N17" s="111">
        <f t="shared" si="10"/>
        <v>243243</v>
      </c>
      <c r="O17" s="81">
        <v>237907</v>
      </c>
      <c r="P17" s="115">
        <f t="shared" si="11"/>
        <v>5336</v>
      </c>
      <c r="Q17" s="179">
        <v>1432414</v>
      </c>
      <c r="R17" s="179">
        <v>536</v>
      </c>
      <c r="S17" s="179">
        <v>0</v>
      </c>
      <c r="T17" s="179">
        <v>0</v>
      </c>
      <c r="U17" s="179">
        <v>0</v>
      </c>
      <c r="V17" s="179">
        <v>0</v>
      </c>
      <c r="W17" s="179">
        <v>31123</v>
      </c>
      <c r="X17" s="119">
        <f t="shared" si="12"/>
        <v>1464073</v>
      </c>
      <c r="Y17" s="179">
        <v>0</v>
      </c>
      <c r="Z17" s="123">
        <f t="shared" si="13"/>
        <v>1464073</v>
      </c>
      <c r="AA17" s="179">
        <v>139</v>
      </c>
      <c r="AB17" s="179">
        <v>27</v>
      </c>
      <c r="AC17" s="179">
        <v>0</v>
      </c>
      <c r="AD17" s="179">
        <v>0</v>
      </c>
      <c r="AE17" s="179">
        <v>0</v>
      </c>
      <c r="AF17" s="179">
        <v>0</v>
      </c>
      <c r="AG17" s="179">
        <v>11</v>
      </c>
      <c r="AH17" s="123">
        <f t="shared" si="14"/>
        <v>177</v>
      </c>
      <c r="AI17" s="190">
        <f t="shared" si="15"/>
        <v>16.471431410865442</v>
      </c>
    </row>
    <row r="18" spans="1:35" ht="15" customHeight="1">
      <c r="A18" s="150">
        <v>778</v>
      </c>
      <c r="B18" s="17" t="s">
        <v>89</v>
      </c>
      <c r="C18" s="81">
        <v>465135</v>
      </c>
      <c r="D18" s="81">
        <v>69422</v>
      </c>
      <c r="E18" s="81">
        <v>235415</v>
      </c>
      <c r="F18" s="81">
        <v>9719</v>
      </c>
      <c r="G18" s="81">
        <v>65462</v>
      </c>
      <c r="H18" s="81">
        <v>783</v>
      </c>
      <c r="I18" s="81">
        <v>499</v>
      </c>
      <c r="J18" s="111">
        <f t="shared" si="8"/>
        <v>846435</v>
      </c>
      <c r="K18" s="81">
        <v>0</v>
      </c>
      <c r="L18" s="111">
        <f t="shared" si="9"/>
        <v>846435</v>
      </c>
      <c r="M18" s="81">
        <v>18849</v>
      </c>
      <c r="N18" s="111">
        <f t="shared" si="10"/>
        <v>865284</v>
      </c>
      <c r="O18" s="81">
        <v>882571</v>
      </c>
      <c r="P18" s="115">
        <f t="shared" si="11"/>
        <v>-17287</v>
      </c>
      <c r="Q18" s="179">
        <v>4850244</v>
      </c>
      <c r="R18" s="179">
        <v>691076</v>
      </c>
      <c r="S18" s="179">
        <v>1901077</v>
      </c>
      <c r="T18" s="179">
        <v>123996</v>
      </c>
      <c r="U18" s="179">
        <v>567181</v>
      </c>
      <c r="V18" s="179">
        <v>5910</v>
      </c>
      <c r="W18" s="179">
        <v>4029</v>
      </c>
      <c r="X18" s="119">
        <f t="shared" si="12"/>
        <v>8143513</v>
      </c>
      <c r="Y18" s="179">
        <v>0</v>
      </c>
      <c r="Z18" s="123">
        <f t="shared" si="13"/>
        <v>8143513</v>
      </c>
      <c r="AA18" s="179">
        <v>442</v>
      </c>
      <c r="AB18" s="179">
        <v>62</v>
      </c>
      <c r="AC18" s="179">
        <v>14</v>
      </c>
      <c r="AD18" s="179">
        <v>5</v>
      </c>
      <c r="AE18" s="179">
        <v>24</v>
      </c>
      <c r="AF18" s="179">
        <v>1</v>
      </c>
      <c r="AG18" s="179">
        <v>1</v>
      </c>
      <c r="AH18" s="123">
        <f t="shared" si="14"/>
        <v>549</v>
      </c>
      <c r="AI18" s="190">
        <f t="shared" si="15"/>
        <v>10.393978618318654</v>
      </c>
    </row>
    <row r="19" spans="1:35" ht="15" customHeight="1">
      <c r="A19" s="153">
        <v>662</v>
      </c>
      <c r="B19" s="17" t="s">
        <v>90</v>
      </c>
      <c r="C19" s="81">
        <v>401740</v>
      </c>
      <c r="D19" s="81">
        <v>640082</v>
      </c>
      <c r="E19" s="81">
        <v>324941</v>
      </c>
      <c r="F19" s="81">
        <v>28315</v>
      </c>
      <c r="G19" s="81">
        <v>0</v>
      </c>
      <c r="H19" s="81">
        <v>0</v>
      </c>
      <c r="I19" s="81">
        <v>28110</v>
      </c>
      <c r="J19" s="111">
        <f t="shared" si="8"/>
        <v>1423188</v>
      </c>
      <c r="K19" s="81">
        <v>277541</v>
      </c>
      <c r="L19" s="111">
        <f t="shared" si="9"/>
        <v>1700729</v>
      </c>
      <c r="M19" s="81">
        <v>208299</v>
      </c>
      <c r="N19" s="111">
        <f t="shared" si="10"/>
        <v>1909028</v>
      </c>
      <c r="O19" s="81">
        <v>1661079</v>
      </c>
      <c r="P19" s="115">
        <f t="shared" si="11"/>
        <v>247949</v>
      </c>
      <c r="Q19" s="179">
        <v>3416476</v>
      </c>
      <c r="R19" s="179">
        <v>6076262</v>
      </c>
      <c r="S19" s="179">
        <v>2546134</v>
      </c>
      <c r="T19" s="179">
        <v>28315</v>
      </c>
      <c r="U19" s="179">
        <v>0</v>
      </c>
      <c r="V19" s="179">
        <v>0</v>
      </c>
      <c r="W19" s="179">
        <v>299656</v>
      </c>
      <c r="X19" s="119">
        <f t="shared" si="12"/>
        <v>12366843</v>
      </c>
      <c r="Y19" s="179">
        <v>3143085</v>
      </c>
      <c r="Z19" s="123">
        <f t="shared" si="13"/>
        <v>15509928</v>
      </c>
      <c r="AA19" s="179">
        <v>384</v>
      </c>
      <c r="AB19" s="179">
        <v>118</v>
      </c>
      <c r="AC19" s="179">
        <v>107</v>
      </c>
      <c r="AD19" s="179">
        <v>248</v>
      </c>
      <c r="AE19" s="179">
        <v>0</v>
      </c>
      <c r="AF19" s="179">
        <v>0</v>
      </c>
      <c r="AG19" s="179">
        <v>9</v>
      </c>
      <c r="AH19" s="123">
        <f t="shared" si="14"/>
        <v>866</v>
      </c>
      <c r="AI19" s="190">
        <f t="shared" si="15"/>
        <v>11.508094668946633</v>
      </c>
    </row>
    <row r="20" spans="1:35" ht="15" customHeight="1">
      <c r="A20" s="150">
        <v>663</v>
      </c>
      <c r="B20" s="17" t="s">
        <v>91</v>
      </c>
      <c r="C20" s="81">
        <v>1386270</v>
      </c>
      <c r="D20" s="81">
        <v>418790</v>
      </c>
      <c r="E20" s="81">
        <v>574208</v>
      </c>
      <c r="F20" s="81">
        <v>20627</v>
      </c>
      <c r="G20" s="81">
        <v>185607</v>
      </c>
      <c r="H20" s="81">
        <v>0</v>
      </c>
      <c r="I20" s="81">
        <v>111388</v>
      </c>
      <c r="J20" s="111">
        <f t="shared" si="8"/>
        <v>2696890</v>
      </c>
      <c r="K20" s="81">
        <v>0</v>
      </c>
      <c r="L20" s="111">
        <f t="shared" si="9"/>
        <v>2696890</v>
      </c>
      <c r="M20" s="81">
        <v>198546</v>
      </c>
      <c r="N20" s="111">
        <f t="shared" si="10"/>
        <v>2895436</v>
      </c>
      <c r="O20" s="81">
        <v>2357845</v>
      </c>
      <c r="P20" s="115">
        <f t="shared" si="11"/>
        <v>537591</v>
      </c>
      <c r="Q20" s="179">
        <v>9748479</v>
      </c>
      <c r="R20" s="179">
        <v>3708072</v>
      </c>
      <c r="S20" s="179">
        <v>5697296</v>
      </c>
      <c r="T20" s="179">
        <v>221560</v>
      </c>
      <c r="U20" s="179">
        <v>1694378</v>
      </c>
      <c r="V20" s="179">
        <v>0</v>
      </c>
      <c r="W20" s="179">
        <v>1196407</v>
      </c>
      <c r="X20" s="119">
        <f t="shared" si="12"/>
        <v>22266192</v>
      </c>
      <c r="Y20" s="179">
        <v>0</v>
      </c>
      <c r="Z20" s="123">
        <f t="shared" si="13"/>
        <v>22266192</v>
      </c>
      <c r="AA20" s="179">
        <v>1333</v>
      </c>
      <c r="AB20" s="179">
        <v>160</v>
      </c>
      <c r="AC20" s="179">
        <v>15</v>
      </c>
      <c r="AD20" s="179">
        <v>1</v>
      </c>
      <c r="AE20" s="179">
        <v>234</v>
      </c>
      <c r="AF20" s="179">
        <v>0</v>
      </c>
      <c r="AG20" s="179">
        <v>17</v>
      </c>
      <c r="AH20" s="123">
        <f t="shared" si="14"/>
        <v>1760</v>
      </c>
      <c r="AI20" s="190">
        <f t="shared" si="15"/>
        <v>12.112039633898783</v>
      </c>
    </row>
    <row r="21" spans="1:35" ht="15" customHeight="1">
      <c r="A21" s="153" t="s">
        <v>271</v>
      </c>
      <c r="B21" s="58" t="s">
        <v>92</v>
      </c>
      <c r="C21" s="81">
        <v>1443173</v>
      </c>
      <c r="D21" s="81">
        <v>536355</v>
      </c>
      <c r="E21" s="81">
        <v>117605</v>
      </c>
      <c r="F21" s="81">
        <v>11850</v>
      </c>
      <c r="G21" s="81">
        <v>0</v>
      </c>
      <c r="H21" s="81">
        <v>0</v>
      </c>
      <c r="I21" s="81">
        <v>476315</v>
      </c>
      <c r="J21" s="111">
        <f t="shared" si="8"/>
        <v>2585298</v>
      </c>
      <c r="K21" s="81">
        <v>0</v>
      </c>
      <c r="L21" s="111">
        <f t="shared" si="9"/>
        <v>2585298</v>
      </c>
      <c r="M21" s="81">
        <v>0</v>
      </c>
      <c r="N21" s="111">
        <f t="shared" si="10"/>
        <v>2585298</v>
      </c>
      <c r="O21" s="81">
        <v>0</v>
      </c>
      <c r="P21" s="115">
        <f t="shared" si="11"/>
        <v>2585298</v>
      </c>
      <c r="Q21" s="179">
        <v>11202931</v>
      </c>
      <c r="R21" s="179">
        <v>5248770</v>
      </c>
      <c r="S21" s="179">
        <v>1896840</v>
      </c>
      <c r="T21" s="179">
        <v>0</v>
      </c>
      <c r="U21" s="179">
        <v>0</v>
      </c>
      <c r="V21" s="179">
        <v>0</v>
      </c>
      <c r="W21" s="179">
        <v>7149319</v>
      </c>
      <c r="X21" s="119">
        <f t="shared" si="12"/>
        <v>25497860</v>
      </c>
      <c r="Y21" s="179">
        <v>0</v>
      </c>
      <c r="Z21" s="123">
        <f t="shared" si="13"/>
        <v>25497860</v>
      </c>
      <c r="AA21" s="179">
        <v>1116</v>
      </c>
      <c r="AB21" s="179">
        <v>233</v>
      </c>
      <c r="AC21" s="179">
        <v>5</v>
      </c>
      <c r="AD21" s="179">
        <v>959</v>
      </c>
      <c r="AE21" s="179">
        <v>0</v>
      </c>
      <c r="AF21" s="179">
        <v>0</v>
      </c>
      <c r="AG21" s="179">
        <v>56</v>
      </c>
      <c r="AH21" s="123">
        <f t="shared" si="14"/>
        <v>2369</v>
      </c>
      <c r="AI21" s="190">
        <f t="shared" si="15"/>
        <v>10.139274433226946</v>
      </c>
    </row>
    <row r="22" spans="1:35" ht="15" customHeight="1">
      <c r="A22" s="150">
        <v>664</v>
      </c>
      <c r="B22" s="17" t="s">
        <v>93</v>
      </c>
      <c r="C22" s="81">
        <v>309085</v>
      </c>
      <c r="D22" s="81">
        <v>192677</v>
      </c>
      <c r="E22" s="81">
        <v>0</v>
      </c>
      <c r="F22" s="81">
        <v>0</v>
      </c>
      <c r="G22" s="81">
        <v>0</v>
      </c>
      <c r="H22" s="81">
        <v>0</v>
      </c>
      <c r="I22" s="81">
        <v>23768</v>
      </c>
      <c r="J22" s="111">
        <f t="shared" si="8"/>
        <v>525530</v>
      </c>
      <c r="K22" s="81">
        <v>0</v>
      </c>
      <c r="L22" s="111">
        <f t="shared" si="9"/>
        <v>525530</v>
      </c>
      <c r="M22" s="81">
        <v>26769</v>
      </c>
      <c r="N22" s="111">
        <f t="shared" si="10"/>
        <v>552299</v>
      </c>
      <c r="O22" s="81">
        <v>653866</v>
      </c>
      <c r="P22" s="115">
        <f t="shared" si="11"/>
        <v>-101567</v>
      </c>
      <c r="Q22" s="179">
        <v>2527043</v>
      </c>
      <c r="R22" s="179">
        <v>202863</v>
      </c>
      <c r="S22" s="179">
        <v>0</v>
      </c>
      <c r="T22" s="179">
        <v>0</v>
      </c>
      <c r="U22" s="179">
        <v>0</v>
      </c>
      <c r="V22" s="179">
        <v>0</v>
      </c>
      <c r="W22" s="179">
        <v>26408</v>
      </c>
      <c r="X22" s="119">
        <f t="shared" si="12"/>
        <v>2756314</v>
      </c>
      <c r="Y22" s="179">
        <v>0</v>
      </c>
      <c r="Z22" s="123">
        <f t="shared" si="13"/>
        <v>2756314</v>
      </c>
      <c r="AA22" s="179">
        <v>227</v>
      </c>
      <c r="AB22" s="179">
        <v>74</v>
      </c>
      <c r="AC22" s="179">
        <v>0</v>
      </c>
      <c r="AD22" s="179">
        <v>0</v>
      </c>
      <c r="AE22" s="179">
        <v>0</v>
      </c>
      <c r="AF22" s="179">
        <v>0</v>
      </c>
      <c r="AG22" s="179">
        <v>11</v>
      </c>
      <c r="AH22" s="123">
        <f t="shared" si="14"/>
        <v>312</v>
      </c>
      <c r="AI22" s="190">
        <f t="shared" si="15"/>
        <v>19.066405351494787</v>
      </c>
    </row>
    <row r="23" spans="1:35" ht="15" customHeight="1">
      <c r="A23" s="153" t="s">
        <v>272</v>
      </c>
      <c r="B23" s="58" t="s">
        <v>94</v>
      </c>
      <c r="C23" s="81">
        <v>764821</v>
      </c>
      <c r="D23" s="81">
        <v>487195</v>
      </c>
      <c r="E23" s="81">
        <v>0</v>
      </c>
      <c r="F23" s="81">
        <v>11700</v>
      </c>
      <c r="G23" s="81">
        <v>34384</v>
      </c>
      <c r="H23" s="81">
        <v>0</v>
      </c>
      <c r="I23" s="81">
        <v>0</v>
      </c>
      <c r="J23" s="111">
        <f t="shared" si="8"/>
        <v>1298100</v>
      </c>
      <c r="K23" s="81">
        <v>0</v>
      </c>
      <c r="L23" s="111">
        <f t="shared" si="9"/>
        <v>1298100</v>
      </c>
      <c r="M23" s="81">
        <v>101186</v>
      </c>
      <c r="N23" s="111">
        <f t="shared" si="10"/>
        <v>1399286</v>
      </c>
      <c r="O23" s="81">
        <v>1646186</v>
      </c>
      <c r="P23" s="115">
        <f t="shared" si="11"/>
        <v>-246900</v>
      </c>
      <c r="Q23" s="179">
        <v>7009233</v>
      </c>
      <c r="R23" s="179">
        <v>4446648</v>
      </c>
      <c r="S23" s="179">
        <v>0</v>
      </c>
      <c r="T23" s="179">
        <v>228427</v>
      </c>
      <c r="U23" s="179">
        <v>371008</v>
      </c>
      <c r="V23" s="179">
        <v>0</v>
      </c>
      <c r="W23" s="179">
        <v>0</v>
      </c>
      <c r="X23" s="119">
        <f t="shared" si="12"/>
        <v>12055316</v>
      </c>
      <c r="Y23" s="179">
        <v>12055316</v>
      </c>
      <c r="Z23" s="123">
        <f t="shared" si="13"/>
        <v>24110632</v>
      </c>
      <c r="AA23" s="179">
        <v>692</v>
      </c>
      <c r="AB23" s="179">
        <v>120</v>
      </c>
      <c r="AC23" s="179">
        <v>0</v>
      </c>
      <c r="AD23" s="179">
        <v>1</v>
      </c>
      <c r="AE23" s="179">
        <v>1</v>
      </c>
      <c r="AF23" s="179">
        <v>0</v>
      </c>
      <c r="AG23" s="179">
        <v>0</v>
      </c>
      <c r="AH23" s="123">
        <f t="shared" si="14"/>
        <v>814</v>
      </c>
      <c r="AI23" s="190">
        <f t="shared" si="15"/>
        <v>10.76786373745823</v>
      </c>
    </row>
    <row r="24" spans="1:35" ht="15" customHeight="1">
      <c r="A24" s="150">
        <v>666</v>
      </c>
      <c r="B24" s="17" t="s">
        <v>95</v>
      </c>
      <c r="C24" s="81">
        <v>406061</v>
      </c>
      <c r="D24" s="81">
        <v>121830</v>
      </c>
      <c r="E24" s="81">
        <v>0</v>
      </c>
      <c r="F24" s="81">
        <v>0</v>
      </c>
      <c r="G24" s="81">
        <v>37806</v>
      </c>
      <c r="H24" s="81">
        <v>0</v>
      </c>
      <c r="I24" s="81">
        <v>0</v>
      </c>
      <c r="J24" s="111">
        <f t="shared" si="8"/>
        <v>565697</v>
      </c>
      <c r="K24" s="81">
        <v>0</v>
      </c>
      <c r="L24" s="111">
        <f t="shared" si="9"/>
        <v>565697</v>
      </c>
      <c r="M24" s="81">
        <v>129372.34</v>
      </c>
      <c r="N24" s="111">
        <f t="shared" si="10"/>
        <v>695069.34</v>
      </c>
      <c r="O24" s="81">
        <v>608941</v>
      </c>
      <c r="P24" s="115">
        <f t="shared" si="11"/>
        <v>86128.339999999967</v>
      </c>
      <c r="Q24" s="179">
        <v>3758043</v>
      </c>
      <c r="R24" s="179">
        <v>1186097</v>
      </c>
      <c r="S24" s="179">
        <v>0</v>
      </c>
      <c r="T24" s="179">
        <v>68768</v>
      </c>
      <c r="U24" s="179">
        <v>377160</v>
      </c>
      <c r="V24" s="179">
        <v>0</v>
      </c>
      <c r="W24" s="179">
        <v>561903</v>
      </c>
      <c r="X24" s="119">
        <f t="shared" si="12"/>
        <v>5951971</v>
      </c>
      <c r="Y24" s="179">
        <v>0</v>
      </c>
      <c r="Z24" s="123">
        <f t="shared" si="13"/>
        <v>5951971</v>
      </c>
      <c r="AA24" s="179">
        <v>443</v>
      </c>
      <c r="AB24" s="179">
        <v>29</v>
      </c>
      <c r="AC24" s="179">
        <v>0</v>
      </c>
      <c r="AD24" s="179">
        <v>2</v>
      </c>
      <c r="AE24" s="179">
        <v>1</v>
      </c>
      <c r="AF24" s="179">
        <v>0</v>
      </c>
      <c r="AG24" s="179">
        <v>17</v>
      </c>
      <c r="AH24" s="123">
        <f t="shared" si="14"/>
        <v>492</v>
      </c>
      <c r="AI24" s="190">
        <f t="shared" si="15"/>
        <v>9.5043641845701199</v>
      </c>
    </row>
    <row r="25" spans="1:35" ht="15" customHeight="1">
      <c r="A25" s="150">
        <v>667</v>
      </c>
      <c r="B25" s="17" t="s">
        <v>96</v>
      </c>
      <c r="C25" s="81">
        <v>266365.7</v>
      </c>
      <c r="D25" s="81">
        <v>81005.850000000006</v>
      </c>
      <c r="E25" s="81">
        <v>0</v>
      </c>
      <c r="F25" s="81">
        <v>0</v>
      </c>
      <c r="G25" s="81">
        <v>20130.419999999998</v>
      </c>
      <c r="H25" s="81">
        <v>1122.3800000000001</v>
      </c>
      <c r="I25" s="81">
        <v>29295.77</v>
      </c>
      <c r="J25" s="111">
        <f t="shared" si="8"/>
        <v>397920.12000000005</v>
      </c>
      <c r="K25" s="81">
        <v>0</v>
      </c>
      <c r="L25" s="111">
        <f t="shared" si="9"/>
        <v>397920.12000000005</v>
      </c>
      <c r="M25" s="81">
        <v>131014.86</v>
      </c>
      <c r="N25" s="111">
        <f t="shared" si="10"/>
        <v>528934.9800000001</v>
      </c>
      <c r="O25" s="81">
        <v>423105.46</v>
      </c>
      <c r="P25" s="115">
        <f t="shared" si="11"/>
        <v>105829.52000000008</v>
      </c>
      <c r="Q25" s="179">
        <v>2001347</v>
      </c>
      <c r="R25" s="179">
        <v>501917</v>
      </c>
      <c r="S25" s="179">
        <v>0</v>
      </c>
      <c r="T25" s="179">
        <v>0</v>
      </c>
      <c r="U25" s="179">
        <v>156127</v>
      </c>
      <c r="V25" s="179">
        <v>7409</v>
      </c>
      <c r="W25" s="179">
        <v>172301</v>
      </c>
      <c r="X25" s="119">
        <f t="shared" si="12"/>
        <v>2839101</v>
      </c>
      <c r="Y25" s="179">
        <v>0</v>
      </c>
      <c r="Z25" s="123">
        <f t="shared" si="13"/>
        <v>2839101</v>
      </c>
      <c r="AA25" s="179">
        <v>245</v>
      </c>
      <c r="AB25" s="179">
        <v>47</v>
      </c>
      <c r="AC25" s="179">
        <v>0</v>
      </c>
      <c r="AD25" s="179">
        <v>0</v>
      </c>
      <c r="AE25" s="179">
        <v>2</v>
      </c>
      <c r="AF25" s="179">
        <v>1</v>
      </c>
      <c r="AG25" s="179">
        <v>9</v>
      </c>
      <c r="AH25" s="123">
        <f t="shared" si="14"/>
        <v>304</v>
      </c>
      <c r="AI25" s="190">
        <f t="shared" si="15"/>
        <v>14.015708493639362</v>
      </c>
    </row>
    <row r="26" spans="1:35" ht="15" customHeight="1">
      <c r="A26" s="150">
        <v>668</v>
      </c>
      <c r="B26" s="17" t="s">
        <v>97</v>
      </c>
      <c r="C26" s="81">
        <v>210281</v>
      </c>
      <c r="D26" s="81">
        <v>34740</v>
      </c>
      <c r="E26" s="81">
        <v>0</v>
      </c>
      <c r="F26" s="81">
        <v>0</v>
      </c>
      <c r="G26" s="81">
        <v>0</v>
      </c>
      <c r="H26" s="81">
        <v>0</v>
      </c>
      <c r="I26" s="81">
        <v>13585</v>
      </c>
      <c r="J26" s="111">
        <f t="shared" si="8"/>
        <v>258606</v>
      </c>
      <c r="K26" s="81">
        <v>0</v>
      </c>
      <c r="L26" s="111">
        <f t="shared" si="9"/>
        <v>258606</v>
      </c>
      <c r="M26" s="81">
        <v>12955</v>
      </c>
      <c r="N26" s="111">
        <f t="shared" si="10"/>
        <v>271561</v>
      </c>
      <c r="O26" s="81">
        <v>357990</v>
      </c>
      <c r="P26" s="115">
        <f t="shared" si="11"/>
        <v>-86429</v>
      </c>
      <c r="Q26" s="179">
        <v>1626615</v>
      </c>
      <c r="R26" s="179">
        <v>273830</v>
      </c>
      <c r="S26" s="179">
        <v>0</v>
      </c>
      <c r="T26" s="179">
        <v>0</v>
      </c>
      <c r="U26" s="179">
        <v>0</v>
      </c>
      <c r="V26" s="179">
        <v>0</v>
      </c>
      <c r="W26" s="179">
        <v>105097</v>
      </c>
      <c r="X26" s="119">
        <f t="shared" si="12"/>
        <v>2005542</v>
      </c>
      <c r="Y26" s="179">
        <v>0</v>
      </c>
      <c r="Z26" s="123">
        <f t="shared" si="13"/>
        <v>2005542</v>
      </c>
      <c r="AA26" s="179">
        <v>172</v>
      </c>
      <c r="AB26" s="179">
        <v>12</v>
      </c>
      <c r="AC26" s="179">
        <v>0</v>
      </c>
      <c r="AD26" s="179">
        <v>0</v>
      </c>
      <c r="AE26" s="179">
        <v>0</v>
      </c>
      <c r="AF26" s="179">
        <v>0</v>
      </c>
      <c r="AG26" s="179">
        <v>1</v>
      </c>
      <c r="AH26" s="123">
        <f t="shared" si="14"/>
        <v>185</v>
      </c>
      <c r="AI26" s="190">
        <f t="shared" si="15"/>
        <v>12.894569148888429</v>
      </c>
    </row>
    <row r="27" spans="1:35" ht="15" customHeight="1">
      <c r="A27" s="153">
        <v>669</v>
      </c>
      <c r="B27" s="58" t="s">
        <v>98</v>
      </c>
      <c r="C27" s="81">
        <v>1520912</v>
      </c>
      <c r="D27" s="81">
        <v>482058</v>
      </c>
      <c r="E27" s="81">
        <v>0</v>
      </c>
      <c r="F27" s="81">
        <v>45132</v>
      </c>
      <c r="G27" s="81">
        <v>267288</v>
      </c>
      <c r="H27" s="81">
        <v>1405</v>
      </c>
      <c r="I27" s="81">
        <v>123510</v>
      </c>
      <c r="J27" s="111">
        <f t="shared" si="8"/>
        <v>2440305</v>
      </c>
      <c r="K27" s="81">
        <v>0</v>
      </c>
      <c r="L27" s="111">
        <f t="shared" si="9"/>
        <v>2440305</v>
      </c>
      <c r="M27" s="81">
        <v>160652</v>
      </c>
      <c r="N27" s="111">
        <f t="shared" si="10"/>
        <v>2600957</v>
      </c>
      <c r="O27" s="81">
        <v>2454352</v>
      </c>
      <c r="P27" s="115">
        <f t="shared" si="11"/>
        <v>146605</v>
      </c>
      <c r="Q27" s="179">
        <v>10817206</v>
      </c>
      <c r="R27" s="179">
        <v>3701564</v>
      </c>
      <c r="S27" s="179">
        <v>0</v>
      </c>
      <c r="T27" s="179">
        <v>356050</v>
      </c>
      <c r="U27" s="179">
        <v>2051360</v>
      </c>
      <c r="V27" s="179">
        <v>10291</v>
      </c>
      <c r="W27" s="179">
        <v>975677</v>
      </c>
      <c r="X27" s="119">
        <f t="shared" si="12"/>
        <v>17912148</v>
      </c>
      <c r="Y27" s="179">
        <v>0</v>
      </c>
      <c r="Z27" s="123">
        <f t="shared" si="13"/>
        <v>17912148</v>
      </c>
      <c r="AA27" s="179">
        <v>1292</v>
      </c>
      <c r="AB27" s="179">
        <v>184</v>
      </c>
      <c r="AC27" s="179">
        <v>0</v>
      </c>
      <c r="AD27" s="179">
        <v>7</v>
      </c>
      <c r="AE27" s="179">
        <v>12</v>
      </c>
      <c r="AF27" s="179">
        <v>2</v>
      </c>
      <c r="AG27" s="179">
        <v>39</v>
      </c>
      <c r="AH27" s="123">
        <f t="shared" si="14"/>
        <v>1536</v>
      </c>
      <c r="AI27" s="190">
        <f t="shared" si="15"/>
        <v>13.623742948081938</v>
      </c>
    </row>
    <row r="28" spans="1:35" ht="15" customHeight="1">
      <c r="A28" s="150" t="s">
        <v>273</v>
      </c>
      <c r="B28" s="17" t="s">
        <v>99</v>
      </c>
      <c r="C28" s="81">
        <v>864099</v>
      </c>
      <c r="D28" s="81">
        <v>726101</v>
      </c>
      <c r="E28" s="81">
        <v>0</v>
      </c>
      <c r="F28" s="81">
        <v>10020</v>
      </c>
      <c r="G28" s="81">
        <v>113173</v>
      </c>
      <c r="H28" s="81">
        <v>0</v>
      </c>
      <c r="I28" s="81">
        <v>68505</v>
      </c>
      <c r="J28" s="111">
        <f t="shared" si="8"/>
        <v>1781898</v>
      </c>
      <c r="K28" s="81">
        <v>0</v>
      </c>
      <c r="L28" s="111">
        <f t="shared" si="9"/>
        <v>1781898</v>
      </c>
      <c r="M28" s="81">
        <v>113847.49</v>
      </c>
      <c r="N28" s="111">
        <f t="shared" si="10"/>
        <v>1895745.49</v>
      </c>
      <c r="O28" s="81">
        <v>1536731.78</v>
      </c>
      <c r="P28" s="115">
        <f t="shared" si="11"/>
        <v>359013.70999999996</v>
      </c>
      <c r="Q28" s="179">
        <v>7844027</v>
      </c>
      <c r="R28" s="179">
        <v>8005133</v>
      </c>
      <c r="S28" s="179">
        <v>0</v>
      </c>
      <c r="T28" s="179">
        <v>93276</v>
      </c>
      <c r="U28" s="179">
        <v>1247566</v>
      </c>
      <c r="V28" s="179">
        <v>0</v>
      </c>
      <c r="W28" s="179">
        <v>680286</v>
      </c>
      <c r="X28" s="119">
        <f t="shared" si="12"/>
        <v>17870288</v>
      </c>
      <c r="Y28" s="179">
        <v>0</v>
      </c>
      <c r="Z28" s="123">
        <f t="shared" si="13"/>
        <v>17870288</v>
      </c>
      <c r="AA28" s="179">
        <v>955</v>
      </c>
      <c r="AB28" s="179">
        <v>165</v>
      </c>
      <c r="AC28" s="179">
        <v>0</v>
      </c>
      <c r="AD28" s="179">
        <v>1</v>
      </c>
      <c r="AE28" s="179">
        <v>12</v>
      </c>
      <c r="AF28" s="179">
        <v>0</v>
      </c>
      <c r="AG28" s="179">
        <v>19</v>
      </c>
      <c r="AH28" s="123">
        <f t="shared" si="14"/>
        <v>1152</v>
      </c>
      <c r="AI28" s="190">
        <f t="shared" si="15"/>
        <v>9.9712886552248072</v>
      </c>
    </row>
    <row r="29" spans="1:35" ht="15" customHeight="1">
      <c r="A29" s="150" t="s">
        <v>274</v>
      </c>
      <c r="B29" s="17" t="s">
        <v>100</v>
      </c>
      <c r="C29" s="81">
        <v>16256295</v>
      </c>
      <c r="D29" s="81">
        <v>14689418</v>
      </c>
      <c r="E29" s="81">
        <v>2400916</v>
      </c>
      <c r="F29" s="81">
        <v>403570</v>
      </c>
      <c r="G29" s="81">
        <v>2504243</v>
      </c>
      <c r="H29" s="81">
        <v>3044</v>
      </c>
      <c r="I29" s="81">
        <v>202267</v>
      </c>
      <c r="J29" s="111">
        <f t="shared" si="8"/>
        <v>36459753</v>
      </c>
      <c r="K29" s="81">
        <v>4357196</v>
      </c>
      <c r="L29" s="111">
        <f t="shared" si="9"/>
        <v>40816949</v>
      </c>
      <c r="M29" s="81">
        <v>4313708</v>
      </c>
      <c r="N29" s="111">
        <f t="shared" si="10"/>
        <v>45130657</v>
      </c>
      <c r="O29" s="81">
        <v>42231892</v>
      </c>
      <c r="P29" s="115">
        <f t="shared" si="11"/>
        <v>2898765</v>
      </c>
      <c r="Q29" s="179">
        <v>172295802</v>
      </c>
      <c r="R29" s="179">
        <v>204371650</v>
      </c>
      <c r="S29" s="179">
        <v>37020471</v>
      </c>
      <c r="T29" s="179">
        <v>1075411</v>
      </c>
      <c r="U29" s="179">
        <v>47893653</v>
      </c>
      <c r="V29" s="179">
        <v>7099</v>
      </c>
      <c r="W29" s="179">
        <v>4230176</v>
      </c>
      <c r="X29" s="119">
        <f t="shared" si="12"/>
        <v>466894262</v>
      </c>
      <c r="Y29" s="179">
        <v>210201665</v>
      </c>
      <c r="Z29" s="123">
        <f t="shared" si="13"/>
        <v>677095927</v>
      </c>
      <c r="AA29" s="179">
        <v>17212</v>
      </c>
      <c r="AB29" s="179">
        <v>2267</v>
      </c>
      <c r="AC29" s="179">
        <v>5</v>
      </c>
      <c r="AD29" s="179">
        <v>1</v>
      </c>
      <c r="AE29" s="179">
        <v>141</v>
      </c>
      <c r="AF29" s="179">
        <v>1</v>
      </c>
      <c r="AG29" s="179">
        <v>3</v>
      </c>
      <c r="AH29" s="123">
        <f t="shared" si="14"/>
        <v>19630</v>
      </c>
      <c r="AI29" s="190">
        <f t="shared" si="15"/>
        <v>7.8089957335993141</v>
      </c>
    </row>
    <row r="30" spans="1:35" ht="15" customHeight="1">
      <c r="A30" s="150">
        <v>670</v>
      </c>
      <c r="B30" s="58" t="s">
        <v>101</v>
      </c>
      <c r="C30" s="81">
        <v>334580</v>
      </c>
      <c r="D30" s="81">
        <v>10729</v>
      </c>
      <c r="E30" s="81">
        <v>97615</v>
      </c>
      <c r="F30" s="81">
        <v>20753</v>
      </c>
      <c r="G30" s="81">
        <v>37268</v>
      </c>
      <c r="H30" s="81">
        <v>0</v>
      </c>
      <c r="I30" s="81">
        <v>0</v>
      </c>
      <c r="J30" s="111">
        <f t="shared" si="8"/>
        <v>500945</v>
      </c>
      <c r="K30" s="81">
        <v>0</v>
      </c>
      <c r="L30" s="111">
        <f t="shared" si="9"/>
        <v>500945</v>
      </c>
      <c r="M30" s="81">
        <v>52285</v>
      </c>
      <c r="N30" s="111">
        <f t="shared" si="10"/>
        <v>553230</v>
      </c>
      <c r="O30" s="81">
        <v>392834</v>
      </c>
      <c r="P30" s="115">
        <f t="shared" si="11"/>
        <v>160396</v>
      </c>
      <c r="Q30" s="179">
        <v>2475315</v>
      </c>
      <c r="R30" s="179">
        <v>131914</v>
      </c>
      <c r="S30" s="179">
        <v>171040</v>
      </c>
      <c r="T30" s="179">
        <v>80905</v>
      </c>
      <c r="U30" s="179">
        <v>107954</v>
      </c>
      <c r="V30" s="179">
        <v>0</v>
      </c>
      <c r="W30" s="179">
        <v>0</v>
      </c>
      <c r="X30" s="119">
        <f t="shared" si="12"/>
        <v>2967128</v>
      </c>
      <c r="Y30" s="179">
        <v>0</v>
      </c>
      <c r="Z30" s="123">
        <f t="shared" si="13"/>
        <v>2967128</v>
      </c>
      <c r="AA30" s="179">
        <v>315</v>
      </c>
      <c r="AB30" s="179">
        <v>38</v>
      </c>
      <c r="AC30" s="179">
        <v>7</v>
      </c>
      <c r="AD30" s="179">
        <v>0</v>
      </c>
      <c r="AE30" s="179">
        <v>6</v>
      </c>
      <c r="AF30" s="179">
        <v>0</v>
      </c>
      <c r="AG30" s="179">
        <v>0</v>
      </c>
      <c r="AH30" s="123">
        <f t="shared" si="14"/>
        <v>366</v>
      </c>
      <c r="AI30" s="190">
        <f t="shared" si="15"/>
        <v>16.883161090455147</v>
      </c>
    </row>
    <row r="31" spans="1:35" ht="15" customHeight="1">
      <c r="A31" s="154" t="s">
        <v>275</v>
      </c>
      <c r="B31" s="17" t="s">
        <v>102</v>
      </c>
      <c r="C31" s="81">
        <v>762170.19</v>
      </c>
      <c r="D31" s="81">
        <v>276552.08</v>
      </c>
      <c r="E31" s="81">
        <v>196609.8</v>
      </c>
      <c r="F31" s="81">
        <v>24349.5</v>
      </c>
      <c r="G31" s="81">
        <v>183423.82</v>
      </c>
      <c r="H31" s="81">
        <v>0</v>
      </c>
      <c r="I31" s="81">
        <v>55159.45</v>
      </c>
      <c r="J31" s="111">
        <f t="shared" si="8"/>
        <v>1498264.84</v>
      </c>
      <c r="K31" s="81">
        <v>692171.2</v>
      </c>
      <c r="L31" s="111">
        <f t="shared" si="9"/>
        <v>2190436.04</v>
      </c>
      <c r="M31" s="81">
        <v>338303.98</v>
      </c>
      <c r="N31" s="111">
        <f t="shared" si="10"/>
        <v>2528740.02</v>
      </c>
      <c r="O31" s="81">
        <v>2271955.8199999998</v>
      </c>
      <c r="P31" s="115">
        <f t="shared" si="11"/>
        <v>256784.20000000019</v>
      </c>
      <c r="Q31" s="179">
        <v>7438340</v>
      </c>
      <c r="R31" s="179">
        <v>2867207</v>
      </c>
      <c r="S31" s="179">
        <v>1078800</v>
      </c>
      <c r="T31" s="179">
        <v>231825</v>
      </c>
      <c r="U31" s="179">
        <v>1820660</v>
      </c>
      <c r="V31" s="179">
        <v>0</v>
      </c>
      <c r="W31" s="179">
        <v>1114635</v>
      </c>
      <c r="X31" s="119">
        <f t="shared" si="12"/>
        <v>14551467</v>
      </c>
      <c r="Y31" s="179">
        <v>5977565</v>
      </c>
      <c r="Z31" s="123">
        <f t="shared" si="13"/>
        <v>20529032</v>
      </c>
      <c r="AA31" s="179">
        <v>611</v>
      </c>
      <c r="AB31" s="179">
        <v>138</v>
      </c>
      <c r="AC31" s="179">
        <v>1</v>
      </c>
      <c r="AD31" s="179">
        <v>9</v>
      </c>
      <c r="AE31" s="179">
        <v>22</v>
      </c>
      <c r="AF31" s="179">
        <v>0</v>
      </c>
      <c r="AG31" s="179">
        <v>14</v>
      </c>
      <c r="AH31" s="123">
        <f t="shared" si="14"/>
        <v>795</v>
      </c>
      <c r="AI31" s="190">
        <f t="shared" si="15"/>
        <v>10.296314728954819</v>
      </c>
    </row>
    <row r="32" spans="1:35" ht="15" customHeight="1">
      <c r="A32" s="150" t="s">
        <v>267</v>
      </c>
      <c r="B32" s="17" t="s">
        <v>103</v>
      </c>
      <c r="C32" s="81">
        <v>812305</v>
      </c>
      <c r="D32" s="81">
        <v>450085</v>
      </c>
      <c r="E32" s="81">
        <v>0</v>
      </c>
      <c r="F32" s="81">
        <v>0</v>
      </c>
      <c r="G32" s="81">
        <v>412559</v>
      </c>
      <c r="H32" s="81">
        <v>0</v>
      </c>
      <c r="I32" s="81">
        <v>112241</v>
      </c>
      <c r="J32" s="111">
        <f t="shared" si="8"/>
        <v>1787190</v>
      </c>
      <c r="K32" s="81">
        <v>0</v>
      </c>
      <c r="L32" s="111">
        <f t="shared" si="9"/>
        <v>1787190</v>
      </c>
      <c r="M32" s="81">
        <v>21520</v>
      </c>
      <c r="N32" s="111">
        <f t="shared" si="10"/>
        <v>1808710</v>
      </c>
      <c r="O32" s="81">
        <v>1304280</v>
      </c>
      <c r="P32" s="115">
        <f t="shared" si="11"/>
        <v>504430</v>
      </c>
      <c r="Q32" s="179">
        <v>8200485</v>
      </c>
      <c r="R32" s="179">
        <v>4471711</v>
      </c>
      <c r="S32" s="179">
        <v>0</v>
      </c>
      <c r="T32" s="179">
        <v>0</v>
      </c>
      <c r="U32" s="179">
        <v>4585730</v>
      </c>
      <c r="V32" s="179">
        <v>0</v>
      </c>
      <c r="W32" s="179">
        <v>1271853</v>
      </c>
      <c r="X32" s="119">
        <f t="shared" si="12"/>
        <v>18529779</v>
      </c>
      <c r="Y32" s="179">
        <v>0</v>
      </c>
      <c r="Z32" s="123">
        <f t="shared" si="13"/>
        <v>18529779</v>
      </c>
      <c r="AA32" s="179">
        <v>825</v>
      </c>
      <c r="AB32" s="179">
        <v>223</v>
      </c>
      <c r="AC32" s="179">
        <v>0</v>
      </c>
      <c r="AD32" s="179">
        <v>0</v>
      </c>
      <c r="AE32" s="179">
        <v>49</v>
      </c>
      <c r="AF32" s="179">
        <v>0</v>
      </c>
      <c r="AG32" s="179">
        <v>10</v>
      </c>
      <c r="AH32" s="123">
        <f t="shared" si="14"/>
        <v>1107</v>
      </c>
      <c r="AI32" s="190">
        <f t="shared" si="15"/>
        <v>9.6449612270065384</v>
      </c>
    </row>
    <row r="33" spans="1:35" ht="15" customHeight="1">
      <c r="A33" s="150">
        <v>671</v>
      </c>
      <c r="B33" s="17" t="s">
        <v>104</v>
      </c>
      <c r="C33" s="81">
        <v>194013</v>
      </c>
      <c r="D33" s="81">
        <v>150301</v>
      </c>
      <c r="E33" s="81">
        <v>0</v>
      </c>
      <c r="F33" s="81">
        <v>0</v>
      </c>
      <c r="G33" s="81">
        <v>3183</v>
      </c>
      <c r="H33" s="81">
        <v>0</v>
      </c>
      <c r="I33" s="81">
        <v>26343</v>
      </c>
      <c r="J33" s="111">
        <f t="shared" si="8"/>
        <v>373840</v>
      </c>
      <c r="K33" s="81">
        <v>0</v>
      </c>
      <c r="L33" s="111">
        <f t="shared" si="9"/>
        <v>373840</v>
      </c>
      <c r="M33" s="81">
        <v>0</v>
      </c>
      <c r="N33" s="111">
        <f t="shared" si="10"/>
        <v>373840</v>
      </c>
      <c r="O33" s="81">
        <v>346812</v>
      </c>
      <c r="P33" s="115">
        <f t="shared" si="11"/>
        <v>27028</v>
      </c>
      <c r="Q33" s="179">
        <v>1021706</v>
      </c>
      <c r="R33" s="179">
        <v>1151192</v>
      </c>
      <c r="S33" s="179">
        <v>0</v>
      </c>
      <c r="T33" s="179">
        <v>0</v>
      </c>
      <c r="U33" s="179">
        <v>14390</v>
      </c>
      <c r="V33" s="179">
        <v>0</v>
      </c>
      <c r="W33" s="179">
        <v>148992</v>
      </c>
      <c r="X33" s="119">
        <f t="shared" si="12"/>
        <v>2336280</v>
      </c>
      <c r="Y33" s="179">
        <v>0</v>
      </c>
      <c r="Z33" s="123">
        <f t="shared" si="13"/>
        <v>2336280</v>
      </c>
      <c r="AA33" s="179">
        <v>136</v>
      </c>
      <c r="AB33" s="179">
        <v>35</v>
      </c>
      <c r="AC33" s="179">
        <v>0</v>
      </c>
      <c r="AD33" s="179">
        <v>0</v>
      </c>
      <c r="AE33" s="179">
        <v>2</v>
      </c>
      <c r="AF33" s="179">
        <v>0</v>
      </c>
      <c r="AG33" s="179">
        <v>8</v>
      </c>
      <c r="AH33" s="123">
        <f t="shared" si="14"/>
        <v>181</v>
      </c>
      <c r="AI33" s="190">
        <f t="shared" si="15"/>
        <v>16.001506668721216</v>
      </c>
    </row>
    <row r="34" spans="1:35" ht="15" customHeight="1">
      <c r="A34" s="150">
        <v>672</v>
      </c>
      <c r="B34" s="17" t="s">
        <v>105</v>
      </c>
      <c r="C34" s="81">
        <v>433215</v>
      </c>
      <c r="D34" s="81">
        <v>62235</v>
      </c>
      <c r="E34" s="81">
        <v>0</v>
      </c>
      <c r="F34" s="81">
        <v>0</v>
      </c>
      <c r="G34" s="81">
        <v>87453</v>
      </c>
      <c r="H34" s="81">
        <v>765</v>
      </c>
      <c r="I34" s="81">
        <v>0</v>
      </c>
      <c r="J34" s="111">
        <f t="shared" si="8"/>
        <v>583668</v>
      </c>
      <c r="K34" s="81">
        <v>0</v>
      </c>
      <c r="L34" s="111">
        <f t="shared" si="9"/>
        <v>583668</v>
      </c>
      <c r="M34" s="81">
        <v>11511</v>
      </c>
      <c r="N34" s="111">
        <f t="shared" si="10"/>
        <v>595179</v>
      </c>
      <c r="O34" s="81">
        <v>625970</v>
      </c>
      <c r="P34" s="115">
        <f t="shared" si="11"/>
        <v>-30791</v>
      </c>
      <c r="Q34" s="179">
        <v>3836626</v>
      </c>
      <c r="R34" s="179">
        <v>579028</v>
      </c>
      <c r="S34" s="179">
        <v>0</v>
      </c>
      <c r="T34" s="179">
        <v>0</v>
      </c>
      <c r="U34" s="179">
        <v>901323</v>
      </c>
      <c r="V34" s="179">
        <v>6505</v>
      </c>
      <c r="W34" s="179">
        <v>0</v>
      </c>
      <c r="X34" s="119">
        <f t="shared" si="12"/>
        <v>5323482</v>
      </c>
      <c r="Y34" s="179">
        <v>0</v>
      </c>
      <c r="Z34" s="123">
        <f t="shared" si="13"/>
        <v>5323482</v>
      </c>
      <c r="AA34" s="179">
        <v>392</v>
      </c>
      <c r="AB34" s="179">
        <v>38</v>
      </c>
      <c r="AC34" s="179">
        <v>0</v>
      </c>
      <c r="AD34" s="179">
        <v>0</v>
      </c>
      <c r="AE34" s="179">
        <v>6</v>
      </c>
      <c r="AF34" s="179">
        <v>1</v>
      </c>
      <c r="AG34" s="179">
        <v>0</v>
      </c>
      <c r="AH34" s="123">
        <f t="shared" si="14"/>
        <v>437</v>
      </c>
      <c r="AI34" s="190">
        <f t="shared" si="15"/>
        <v>10.964026928239825</v>
      </c>
    </row>
    <row r="35" spans="1:35" ht="15" customHeight="1">
      <c r="A35" s="150">
        <v>673</v>
      </c>
      <c r="B35" s="17" t="s">
        <v>106</v>
      </c>
      <c r="C35" s="81">
        <v>377536</v>
      </c>
      <c r="D35" s="81">
        <v>91547</v>
      </c>
      <c r="E35" s="81">
        <v>0</v>
      </c>
      <c r="F35" s="81">
        <v>12000</v>
      </c>
      <c r="G35" s="81">
        <v>0</v>
      </c>
      <c r="H35" s="81">
        <v>0</v>
      </c>
      <c r="I35" s="81">
        <v>61056</v>
      </c>
      <c r="J35" s="111">
        <f t="shared" si="8"/>
        <v>542139</v>
      </c>
      <c r="K35" s="81">
        <v>0</v>
      </c>
      <c r="L35" s="111">
        <f t="shared" si="9"/>
        <v>542139</v>
      </c>
      <c r="M35" s="81">
        <v>888275</v>
      </c>
      <c r="N35" s="111">
        <f t="shared" si="10"/>
        <v>1430414</v>
      </c>
      <c r="O35" s="81">
        <v>835019</v>
      </c>
      <c r="P35" s="115">
        <f t="shared" si="11"/>
        <v>595395</v>
      </c>
      <c r="Q35" s="179">
        <v>5426544</v>
      </c>
      <c r="R35" s="179">
        <v>120456</v>
      </c>
      <c r="S35" s="179">
        <v>0</v>
      </c>
      <c r="T35" s="179">
        <v>16438</v>
      </c>
      <c r="U35" s="179">
        <v>0</v>
      </c>
      <c r="V35" s="179">
        <v>0</v>
      </c>
      <c r="W35" s="179">
        <v>83638</v>
      </c>
      <c r="X35" s="119">
        <f t="shared" si="12"/>
        <v>5647076</v>
      </c>
      <c r="Y35" s="179">
        <v>0</v>
      </c>
      <c r="Z35" s="123">
        <f t="shared" si="13"/>
        <v>5647076</v>
      </c>
      <c r="AA35" s="179">
        <v>384</v>
      </c>
      <c r="AB35" s="179">
        <v>72</v>
      </c>
      <c r="AC35" s="179">
        <v>0</v>
      </c>
      <c r="AD35" s="179">
        <v>12</v>
      </c>
      <c r="AE35" s="179">
        <v>0</v>
      </c>
      <c r="AF35" s="179">
        <v>0</v>
      </c>
      <c r="AG35" s="179">
        <v>8</v>
      </c>
      <c r="AH35" s="123">
        <f t="shared" si="14"/>
        <v>476</v>
      </c>
      <c r="AI35" s="190">
        <f t="shared" si="15"/>
        <v>9.6003489239386894</v>
      </c>
    </row>
    <row r="36" spans="1:35" ht="15" customHeight="1">
      <c r="A36" s="150">
        <v>674</v>
      </c>
      <c r="B36" s="17" t="s">
        <v>107</v>
      </c>
      <c r="C36" s="81">
        <v>2786505.19</v>
      </c>
      <c r="D36" s="81">
        <v>1050260.52</v>
      </c>
      <c r="E36" s="81">
        <v>5676493.6900000004</v>
      </c>
      <c r="F36" s="81">
        <v>0</v>
      </c>
      <c r="G36" s="81">
        <v>0</v>
      </c>
      <c r="H36" s="81">
        <v>0</v>
      </c>
      <c r="I36" s="81">
        <v>477265.53</v>
      </c>
      <c r="J36" s="111">
        <f t="shared" si="8"/>
        <v>9990524.9299999997</v>
      </c>
      <c r="K36" s="81">
        <v>0</v>
      </c>
      <c r="L36" s="111">
        <f t="shared" si="9"/>
        <v>9990524.9299999997</v>
      </c>
      <c r="M36" s="81">
        <v>1003370.57</v>
      </c>
      <c r="N36" s="111">
        <f t="shared" si="10"/>
        <v>10993895.5</v>
      </c>
      <c r="O36" s="81">
        <v>8976688.3599999994</v>
      </c>
      <c r="P36" s="115">
        <f t="shared" si="11"/>
        <v>2017207.1400000006</v>
      </c>
      <c r="Q36" s="179">
        <v>35120273</v>
      </c>
      <c r="R36" s="179">
        <v>12533203</v>
      </c>
      <c r="S36" s="179">
        <v>92946453</v>
      </c>
      <c r="T36" s="179">
        <v>2301204</v>
      </c>
      <c r="U36" s="179">
        <v>533763</v>
      </c>
      <c r="V36" s="179">
        <v>0</v>
      </c>
      <c r="W36" s="179">
        <v>7344002</v>
      </c>
      <c r="X36" s="119">
        <f t="shared" si="12"/>
        <v>150778898</v>
      </c>
      <c r="Y36" s="179">
        <v>0</v>
      </c>
      <c r="Z36" s="123">
        <f t="shared" si="13"/>
        <v>150778898</v>
      </c>
      <c r="AA36" s="179">
        <v>2731</v>
      </c>
      <c r="AB36" s="179">
        <v>494</v>
      </c>
      <c r="AC36" s="179">
        <v>71</v>
      </c>
      <c r="AD36" s="179">
        <v>2</v>
      </c>
      <c r="AE36" s="179">
        <v>2</v>
      </c>
      <c r="AF36" s="179">
        <v>0</v>
      </c>
      <c r="AG36" s="179">
        <v>2</v>
      </c>
      <c r="AH36" s="123">
        <f t="shared" si="14"/>
        <v>3302</v>
      </c>
      <c r="AI36" s="190">
        <f t="shared" si="15"/>
        <v>6.6259437245654889</v>
      </c>
    </row>
    <row r="37" spans="1:35" ht="15" customHeight="1">
      <c r="A37" s="150">
        <v>675</v>
      </c>
      <c r="B37" s="58" t="s">
        <v>108</v>
      </c>
      <c r="C37" s="81">
        <v>945630</v>
      </c>
      <c r="D37" s="81">
        <v>579579</v>
      </c>
      <c r="E37" s="81">
        <v>0</v>
      </c>
      <c r="F37" s="81">
        <v>0</v>
      </c>
      <c r="G37" s="81">
        <v>0</v>
      </c>
      <c r="H37" s="81">
        <v>0</v>
      </c>
      <c r="I37" s="81">
        <v>7500</v>
      </c>
      <c r="J37" s="111">
        <f t="shared" si="8"/>
        <v>1532709</v>
      </c>
      <c r="K37" s="81">
        <v>0</v>
      </c>
      <c r="L37" s="111">
        <f t="shared" si="9"/>
        <v>1532709</v>
      </c>
      <c r="M37" s="81">
        <v>124397</v>
      </c>
      <c r="N37" s="111">
        <f t="shared" si="10"/>
        <v>1657106</v>
      </c>
      <c r="O37" s="81">
        <v>1888006</v>
      </c>
      <c r="P37" s="115">
        <f t="shared" si="11"/>
        <v>-230900</v>
      </c>
      <c r="Q37" s="179">
        <v>8116998</v>
      </c>
      <c r="R37" s="179">
        <v>4977999</v>
      </c>
      <c r="S37" s="179">
        <v>0</v>
      </c>
      <c r="T37" s="179">
        <v>0</v>
      </c>
      <c r="U37" s="179">
        <v>0</v>
      </c>
      <c r="V37" s="179">
        <v>0</v>
      </c>
      <c r="W37" s="179">
        <v>5000</v>
      </c>
      <c r="X37" s="119">
        <f t="shared" si="12"/>
        <v>13099997</v>
      </c>
      <c r="Y37" s="179">
        <v>0</v>
      </c>
      <c r="Z37" s="123">
        <f t="shared" si="13"/>
        <v>13099997</v>
      </c>
      <c r="AA37" s="179">
        <v>821</v>
      </c>
      <c r="AB37" s="179">
        <v>109</v>
      </c>
      <c r="AC37" s="179">
        <v>0</v>
      </c>
      <c r="AD37" s="179">
        <v>0</v>
      </c>
      <c r="AE37" s="179">
        <v>0</v>
      </c>
      <c r="AF37" s="179">
        <v>0</v>
      </c>
      <c r="AG37" s="179">
        <v>1</v>
      </c>
      <c r="AH37" s="123">
        <f t="shared" si="14"/>
        <v>931</v>
      </c>
      <c r="AI37" s="190">
        <f t="shared" si="15"/>
        <v>11.700071381695738</v>
      </c>
    </row>
    <row r="38" spans="1:35" ht="15" customHeight="1">
      <c r="A38" s="150">
        <v>676</v>
      </c>
      <c r="B38" s="58" t="s">
        <v>109</v>
      </c>
      <c r="C38" s="81">
        <v>481647</v>
      </c>
      <c r="D38" s="81">
        <v>73906</v>
      </c>
      <c r="E38" s="81">
        <v>96699</v>
      </c>
      <c r="F38" s="81">
        <v>0</v>
      </c>
      <c r="G38" s="81">
        <v>97794</v>
      </c>
      <c r="H38" s="81">
        <v>0</v>
      </c>
      <c r="I38" s="81">
        <v>45519</v>
      </c>
      <c r="J38" s="111">
        <f t="shared" si="8"/>
        <v>795565</v>
      </c>
      <c r="K38" s="81">
        <v>0</v>
      </c>
      <c r="L38" s="111">
        <f t="shared" si="9"/>
        <v>795565</v>
      </c>
      <c r="M38" s="81">
        <v>83338</v>
      </c>
      <c r="N38" s="111">
        <f t="shared" si="10"/>
        <v>878903</v>
      </c>
      <c r="O38" s="81">
        <v>89756</v>
      </c>
      <c r="P38" s="115">
        <f t="shared" si="11"/>
        <v>789147</v>
      </c>
      <c r="Q38" s="179">
        <v>3224106</v>
      </c>
      <c r="R38" s="179">
        <v>499329</v>
      </c>
      <c r="S38" s="179">
        <v>700739</v>
      </c>
      <c r="T38" s="179">
        <v>0</v>
      </c>
      <c r="U38" s="179">
        <v>705494</v>
      </c>
      <c r="V38" s="179">
        <v>0</v>
      </c>
      <c r="W38" s="179">
        <v>294719</v>
      </c>
      <c r="X38" s="119">
        <f t="shared" si="12"/>
        <v>5424387</v>
      </c>
      <c r="Y38" s="179">
        <v>0</v>
      </c>
      <c r="Z38" s="123">
        <f t="shared" si="13"/>
        <v>5424387</v>
      </c>
      <c r="AA38" s="179">
        <v>433</v>
      </c>
      <c r="AB38" s="179">
        <v>39</v>
      </c>
      <c r="AC38" s="179">
        <v>3</v>
      </c>
      <c r="AD38" s="179">
        <v>0</v>
      </c>
      <c r="AE38" s="179">
        <v>3</v>
      </c>
      <c r="AF38" s="179">
        <v>0</v>
      </c>
      <c r="AG38" s="179">
        <v>1</v>
      </c>
      <c r="AH38" s="123">
        <f t="shared" si="14"/>
        <v>479</v>
      </c>
      <c r="AI38" s="190">
        <f t="shared" si="15"/>
        <v>14.666449867975864</v>
      </c>
    </row>
    <row r="39" spans="1:35" ht="15" customHeight="1">
      <c r="A39" s="150">
        <v>677</v>
      </c>
      <c r="B39" s="17" t="s">
        <v>110</v>
      </c>
      <c r="C39" s="81">
        <v>1092606</v>
      </c>
      <c r="D39" s="81">
        <v>129307</v>
      </c>
      <c r="E39" s="81">
        <v>492363</v>
      </c>
      <c r="F39" s="81">
        <v>876</v>
      </c>
      <c r="G39" s="81">
        <v>61209</v>
      </c>
      <c r="H39" s="81">
        <v>0</v>
      </c>
      <c r="I39" s="81">
        <v>0</v>
      </c>
      <c r="J39" s="111">
        <f t="shared" si="8"/>
        <v>1776361</v>
      </c>
      <c r="K39" s="81">
        <v>0</v>
      </c>
      <c r="L39" s="111">
        <f t="shared" si="9"/>
        <v>1776361</v>
      </c>
      <c r="M39" s="81">
        <v>30435</v>
      </c>
      <c r="N39" s="111">
        <f t="shared" si="10"/>
        <v>1806796</v>
      </c>
      <c r="O39" s="81">
        <v>1767887</v>
      </c>
      <c r="P39" s="115">
        <f t="shared" si="11"/>
        <v>38909</v>
      </c>
      <c r="Q39" s="179">
        <v>7158189</v>
      </c>
      <c r="R39" s="179">
        <v>914106</v>
      </c>
      <c r="S39" s="179">
        <v>5862247</v>
      </c>
      <c r="T39" s="179">
        <v>9970</v>
      </c>
      <c r="U39" s="179">
        <v>459102</v>
      </c>
      <c r="V39" s="179">
        <v>0</v>
      </c>
      <c r="W39" s="179">
        <v>0</v>
      </c>
      <c r="X39" s="119">
        <f t="shared" si="12"/>
        <v>14403614</v>
      </c>
      <c r="Y39" s="179">
        <v>0</v>
      </c>
      <c r="Z39" s="123">
        <f t="shared" si="13"/>
        <v>14403614</v>
      </c>
      <c r="AA39" s="179">
        <v>791</v>
      </c>
      <c r="AB39" s="179">
        <v>97</v>
      </c>
      <c r="AC39" s="179">
        <v>26</v>
      </c>
      <c r="AD39" s="179">
        <v>12</v>
      </c>
      <c r="AE39" s="179">
        <v>31</v>
      </c>
      <c r="AF39" s="179">
        <v>0</v>
      </c>
      <c r="AG39" s="179">
        <v>0</v>
      </c>
      <c r="AH39" s="123">
        <f t="shared" si="14"/>
        <v>957</v>
      </c>
      <c r="AI39" s="190">
        <f t="shared" si="15"/>
        <v>12.332745101333597</v>
      </c>
    </row>
    <row r="40" spans="1:35" ht="15" customHeight="1">
      <c r="A40" s="150">
        <v>678</v>
      </c>
      <c r="B40" s="17" t="s">
        <v>111</v>
      </c>
      <c r="C40" s="81">
        <v>732706</v>
      </c>
      <c r="D40" s="81">
        <v>281586</v>
      </c>
      <c r="E40" s="81">
        <v>0</v>
      </c>
      <c r="F40" s="81">
        <v>0</v>
      </c>
      <c r="G40" s="81">
        <v>88504</v>
      </c>
      <c r="H40" s="81">
        <v>0</v>
      </c>
      <c r="I40" s="81">
        <v>0</v>
      </c>
      <c r="J40" s="111">
        <f t="shared" si="8"/>
        <v>1102796</v>
      </c>
      <c r="K40" s="81">
        <v>0</v>
      </c>
      <c r="L40" s="111">
        <f t="shared" si="9"/>
        <v>1102796</v>
      </c>
      <c r="M40" s="81">
        <v>83999</v>
      </c>
      <c r="N40" s="111">
        <f t="shared" si="10"/>
        <v>1186795</v>
      </c>
      <c r="O40" s="81">
        <v>1177160</v>
      </c>
      <c r="P40" s="115">
        <f t="shared" si="11"/>
        <v>9635</v>
      </c>
      <c r="Q40" s="179">
        <v>5294180</v>
      </c>
      <c r="R40" s="179">
        <v>2192429</v>
      </c>
      <c r="S40" s="179">
        <v>0</v>
      </c>
      <c r="T40" s="179">
        <v>0</v>
      </c>
      <c r="U40" s="179">
        <v>714491</v>
      </c>
      <c r="V40" s="179">
        <v>0</v>
      </c>
      <c r="W40" s="179">
        <v>151899</v>
      </c>
      <c r="X40" s="119">
        <f t="shared" si="12"/>
        <v>8352999</v>
      </c>
      <c r="Y40" s="179">
        <v>0</v>
      </c>
      <c r="Z40" s="123">
        <f t="shared" si="13"/>
        <v>8352999</v>
      </c>
      <c r="AA40" s="179">
        <v>601</v>
      </c>
      <c r="AB40" s="179">
        <v>93</v>
      </c>
      <c r="AC40" s="179">
        <v>0</v>
      </c>
      <c r="AD40" s="179">
        <v>0</v>
      </c>
      <c r="AE40" s="179">
        <v>7</v>
      </c>
      <c r="AF40" s="179">
        <v>0</v>
      </c>
      <c r="AG40" s="179">
        <v>11</v>
      </c>
      <c r="AH40" s="123">
        <f t="shared" si="14"/>
        <v>712</v>
      </c>
      <c r="AI40" s="190">
        <f t="shared" si="15"/>
        <v>13.202395929892965</v>
      </c>
    </row>
    <row r="41" spans="1:35" ht="15" customHeight="1">
      <c r="A41" s="153">
        <v>679</v>
      </c>
      <c r="B41" s="58" t="s">
        <v>112</v>
      </c>
      <c r="C41" s="81">
        <v>348875</v>
      </c>
      <c r="D41" s="81">
        <v>150821</v>
      </c>
      <c r="E41" s="81">
        <v>0</v>
      </c>
      <c r="F41" s="81">
        <v>0</v>
      </c>
      <c r="G41" s="81">
        <v>0</v>
      </c>
      <c r="H41" s="81">
        <v>0</v>
      </c>
      <c r="I41" s="81">
        <v>27242</v>
      </c>
      <c r="J41" s="111">
        <f t="shared" si="8"/>
        <v>526938</v>
      </c>
      <c r="K41" s="81">
        <v>0</v>
      </c>
      <c r="L41" s="111">
        <f t="shared" si="9"/>
        <v>526938</v>
      </c>
      <c r="M41" s="81">
        <v>0</v>
      </c>
      <c r="N41" s="111">
        <f t="shared" si="10"/>
        <v>526938</v>
      </c>
      <c r="O41" s="81">
        <v>417428</v>
      </c>
      <c r="P41" s="115">
        <f t="shared" si="11"/>
        <v>109510</v>
      </c>
      <c r="Q41" s="179">
        <v>2908880</v>
      </c>
      <c r="R41" s="179">
        <v>1128409</v>
      </c>
      <c r="S41" s="179">
        <v>0</v>
      </c>
      <c r="T41" s="179">
        <v>0</v>
      </c>
      <c r="U41" s="179">
        <v>0</v>
      </c>
      <c r="V41" s="179">
        <v>0</v>
      </c>
      <c r="W41" s="179">
        <v>246322</v>
      </c>
      <c r="X41" s="119">
        <f t="shared" si="12"/>
        <v>4283611</v>
      </c>
      <c r="Y41" s="179">
        <v>0</v>
      </c>
      <c r="Z41" s="123">
        <f t="shared" si="13"/>
        <v>4283611</v>
      </c>
      <c r="AA41" s="179">
        <v>362</v>
      </c>
      <c r="AB41" s="179">
        <v>54</v>
      </c>
      <c r="AC41" s="179">
        <v>0</v>
      </c>
      <c r="AD41" s="179">
        <v>1</v>
      </c>
      <c r="AE41" s="179">
        <v>0</v>
      </c>
      <c r="AF41" s="179">
        <v>0</v>
      </c>
      <c r="AG41" s="179">
        <v>10</v>
      </c>
      <c r="AH41" s="123">
        <f t="shared" si="14"/>
        <v>427</v>
      </c>
      <c r="AI41" s="190">
        <f t="shared" si="15"/>
        <v>12.301257046916724</v>
      </c>
    </row>
    <row r="42" spans="1:35" ht="15" customHeight="1">
      <c r="A42" s="153">
        <v>681</v>
      </c>
      <c r="B42" s="58" t="s">
        <v>113</v>
      </c>
      <c r="C42" s="81">
        <v>1805066</v>
      </c>
      <c r="D42" s="81">
        <v>574403</v>
      </c>
      <c r="E42" s="81">
        <v>509954</v>
      </c>
      <c r="F42" s="81">
        <v>48074</v>
      </c>
      <c r="G42" s="81">
        <v>0</v>
      </c>
      <c r="H42" s="81">
        <v>0</v>
      </c>
      <c r="I42" s="81">
        <v>53279</v>
      </c>
      <c r="J42" s="111">
        <f t="shared" si="8"/>
        <v>2990776</v>
      </c>
      <c r="K42" s="81">
        <v>635671</v>
      </c>
      <c r="L42" s="111">
        <f t="shared" si="9"/>
        <v>3626447</v>
      </c>
      <c r="M42" s="81">
        <v>38586</v>
      </c>
      <c r="N42" s="111">
        <f t="shared" si="10"/>
        <v>3665033</v>
      </c>
      <c r="O42" s="81">
        <v>3182966</v>
      </c>
      <c r="P42" s="115">
        <f t="shared" si="11"/>
        <v>482067</v>
      </c>
      <c r="Q42" s="179">
        <v>22831019</v>
      </c>
      <c r="R42" s="179">
        <v>7087709</v>
      </c>
      <c r="S42" s="179">
        <v>8051644</v>
      </c>
      <c r="T42" s="179">
        <v>0</v>
      </c>
      <c r="U42" s="179">
        <v>0</v>
      </c>
      <c r="V42" s="179">
        <v>0</v>
      </c>
      <c r="W42" s="179">
        <v>951406</v>
      </c>
      <c r="X42" s="119">
        <f t="shared" si="12"/>
        <v>38921778</v>
      </c>
      <c r="Y42" s="179">
        <v>22199310</v>
      </c>
      <c r="Z42" s="123">
        <f t="shared" si="13"/>
        <v>61121088</v>
      </c>
      <c r="AA42" s="179">
        <v>2496</v>
      </c>
      <c r="AB42" s="179">
        <v>228</v>
      </c>
      <c r="AC42" s="179">
        <v>14</v>
      </c>
      <c r="AD42" s="179">
        <v>590</v>
      </c>
      <c r="AE42" s="179">
        <v>0</v>
      </c>
      <c r="AF42" s="179">
        <v>0</v>
      </c>
      <c r="AG42" s="179">
        <v>36</v>
      </c>
      <c r="AH42" s="123">
        <f t="shared" si="14"/>
        <v>3364</v>
      </c>
      <c r="AI42" s="190">
        <f t="shared" si="15"/>
        <v>7.6840682869112511</v>
      </c>
    </row>
    <row r="43" spans="1:35" ht="15" customHeight="1">
      <c r="A43" s="150">
        <v>682</v>
      </c>
      <c r="B43" s="58" t="s">
        <v>114</v>
      </c>
      <c r="C43" s="81">
        <v>254979</v>
      </c>
      <c r="D43" s="81">
        <v>913408</v>
      </c>
      <c r="E43" s="81">
        <v>0</v>
      </c>
      <c r="F43" s="81">
        <v>7716</v>
      </c>
      <c r="G43" s="81">
        <v>0</v>
      </c>
      <c r="H43" s="81">
        <v>0</v>
      </c>
      <c r="I43" s="81">
        <v>31141</v>
      </c>
      <c r="J43" s="111">
        <f t="shared" si="8"/>
        <v>1207244</v>
      </c>
      <c r="K43" s="81">
        <v>0</v>
      </c>
      <c r="L43" s="111">
        <f t="shared" si="9"/>
        <v>1207244</v>
      </c>
      <c r="M43" s="81">
        <v>79097.13</v>
      </c>
      <c r="N43" s="111">
        <f t="shared" si="10"/>
        <v>1286341.1299999999</v>
      </c>
      <c r="O43" s="81">
        <v>1166000</v>
      </c>
      <c r="P43" s="115">
        <f t="shared" si="11"/>
        <v>120341.12999999989</v>
      </c>
      <c r="Q43" s="179">
        <v>1980194</v>
      </c>
      <c r="R43" s="179">
        <v>9157617</v>
      </c>
      <c r="S43" s="179">
        <v>0</v>
      </c>
      <c r="T43" s="179">
        <v>65390</v>
      </c>
      <c r="U43" s="179">
        <v>0</v>
      </c>
      <c r="V43" s="179">
        <v>0</v>
      </c>
      <c r="W43" s="179">
        <v>260602</v>
      </c>
      <c r="X43" s="119">
        <f t="shared" si="12"/>
        <v>11463803</v>
      </c>
      <c r="Y43" s="179">
        <v>0</v>
      </c>
      <c r="Z43" s="123">
        <f t="shared" si="13"/>
        <v>11463803</v>
      </c>
      <c r="AA43" s="179">
        <v>215</v>
      </c>
      <c r="AB43" s="179">
        <v>55</v>
      </c>
      <c r="AC43" s="179">
        <v>0</v>
      </c>
      <c r="AD43" s="179">
        <v>1</v>
      </c>
      <c r="AE43" s="179">
        <v>0</v>
      </c>
      <c r="AF43" s="179">
        <v>0</v>
      </c>
      <c r="AG43" s="179">
        <v>11</v>
      </c>
      <c r="AH43" s="123">
        <f t="shared" si="14"/>
        <v>282</v>
      </c>
      <c r="AI43" s="190">
        <f t="shared" si="15"/>
        <v>10.53092067265985</v>
      </c>
    </row>
    <row r="44" spans="1:35" ht="15" customHeight="1">
      <c r="A44" s="150">
        <v>683</v>
      </c>
      <c r="B44" s="17" t="s">
        <v>115</v>
      </c>
      <c r="C44" s="81">
        <v>2706581</v>
      </c>
      <c r="D44" s="81">
        <v>2599381</v>
      </c>
      <c r="E44" s="81">
        <v>783977</v>
      </c>
      <c r="F44" s="81">
        <v>7680</v>
      </c>
      <c r="G44" s="81">
        <v>0</v>
      </c>
      <c r="H44" s="81">
        <v>0</v>
      </c>
      <c r="I44" s="81">
        <v>426180</v>
      </c>
      <c r="J44" s="111">
        <f t="shared" si="8"/>
        <v>6523799</v>
      </c>
      <c r="K44" s="81">
        <v>0</v>
      </c>
      <c r="L44" s="111">
        <f t="shared" si="9"/>
        <v>6523799</v>
      </c>
      <c r="M44" s="81">
        <v>580428</v>
      </c>
      <c r="N44" s="111">
        <f t="shared" si="10"/>
        <v>7104227</v>
      </c>
      <c r="O44" s="81">
        <v>6309841</v>
      </c>
      <c r="P44" s="115">
        <f t="shared" si="11"/>
        <v>794386</v>
      </c>
      <c r="Q44" s="179">
        <v>20356405</v>
      </c>
      <c r="R44" s="179">
        <v>22771890</v>
      </c>
      <c r="S44" s="179">
        <v>8881333</v>
      </c>
      <c r="T44" s="179">
        <v>0</v>
      </c>
      <c r="U44" s="179">
        <v>0</v>
      </c>
      <c r="V44" s="179">
        <v>0</v>
      </c>
      <c r="W44" s="179">
        <v>4030418</v>
      </c>
      <c r="X44" s="119">
        <f t="shared" si="12"/>
        <v>56040046</v>
      </c>
      <c r="Y44" s="179">
        <v>0</v>
      </c>
      <c r="Z44" s="123">
        <f t="shared" si="13"/>
        <v>56040046</v>
      </c>
      <c r="AA44" s="179">
        <v>2660</v>
      </c>
      <c r="AB44" s="179">
        <v>492</v>
      </c>
      <c r="AC44" s="179">
        <v>1</v>
      </c>
      <c r="AD44" s="179">
        <v>0</v>
      </c>
      <c r="AE44" s="179">
        <v>0</v>
      </c>
      <c r="AF44" s="179">
        <v>0</v>
      </c>
      <c r="AG44" s="179">
        <v>53</v>
      </c>
      <c r="AH44" s="123">
        <f t="shared" si="14"/>
        <v>3206</v>
      </c>
      <c r="AI44" s="190">
        <f t="shared" si="15"/>
        <v>11.641316283002338</v>
      </c>
    </row>
    <row r="45" spans="1:35" ht="15" customHeight="1">
      <c r="A45" s="150" t="s">
        <v>276</v>
      </c>
      <c r="B45" s="17" t="s">
        <v>222</v>
      </c>
      <c r="C45" s="81">
        <v>555218</v>
      </c>
      <c r="D45" s="81">
        <v>213233</v>
      </c>
      <c r="E45" s="81">
        <v>0</v>
      </c>
      <c r="F45" s="81">
        <v>8382</v>
      </c>
      <c r="G45" s="81">
        <v>32626</v>
      </c>
      <c r="H45" s="81">
        <v>200</v>
      </c>
      <c r="I45" s="81">
        <v>44345</v>
      </c>
      <c r="J45" s="111">
        <f t="shared" si="8"/>
        <v>854004</v>
      </c>
      <c r="K45" s="81">
        <v>0</v>
      </c>
      <c r="L45" s="111">
        <f t="shared" si="9"/>
        <v>854004</v>
      </c>
      <c r="M45" s="81">
        <v>48328</v>
      </c>
      <c r="N45" s="111">
        <f t="shared" si="10"/>
        <v>902332</v>
      </c>
      <c r="O45" s="81">
        <v>883739</v>
      </c>
      <c r="P45" s="115">
        <f t="shared" si="11"/>
        <v>18593</v>
      </c>
      <c r="Q45" s="179">
        <v>4689468</v>
      </c>
      <c r="R45" s="179">
        <v>1958532</v>
      </c>
      <c r="S45" s="179">
        <v>0</v>
      </c>
      <c r="T45" s="179">
        <v>14694</v>
      </c>
      <c r="U45" s="179">
        <v>313104</v>
      </c>
      <c r="V45" s="179">
        <v>910</v>
      </c>
      <c r="W45" s="179">
        <v>407389</v>
      </c>
      <c r="X45" s="119">
        <f t="shared" si="12"/>
        <v>7384097</v>
      </c>
      <c r="Y45" s="179">
        <v>0</v>
      </c>
      <c r="Z45" s="123">
        <f t="shared" si="13"/>
        <v>7384097</v>
      </c>
      <c r="AA45" s="179">
        <v>493</v>
      </c>
      <c r="AB45" s="179">
        <v>67</v>
      </c>
      <c r="AC45" s="179">
        <v>0</v>
      </c>
      <c r="AD45" s="179">
        <v>0</v>
      </c>
      <c r="AE45" s="179">
        <v>0</v>
      </c>
      <c r="AF45" s="179">
        <v>12</v>
      </c>
      <c r="AG45" s="179">
        <v>0</v>
      </c>
      <c r="AH45" s="123">
        <f t="shared" si="14"/>
        <v>572</v>
      </c>
      <c r="AI45" s="190">
        <f t="shared" si="15"/>
        <v>11.56544937045112</v>
      </c>
    </row>
    <row r="46" spans="1:35" ht="15" customHeight="1">
      <c r="A46" s="153">
        <v>685</v>
      </c>
      <c r="B46" s="17" t="s">
        <v>116</v>
      </c>
      <c r="C46" s="81">
        <v>241944</v>
      </c>
      <c r="D46" s="81">
        <v>0</v>
      </c>
      <c r="E46" s="81">
        <v>279396</v>
      </c>
      <c r="F46" s="81">
        <v>0</v>
      </c>
      <c r="G46" s="81">
        <v>0</v>
      </c>
      <c r="H46" s="81">
        <v>0</v>
      </c>
      <c r="I46" s="81">
        <v>5343</v>
      </c>
      <c r="J46" s="111">
        <f t="shared" si="8"/>
        <v>526683</v>
      </c>
      <c r="K46" s="81">
        <v>0</v>
      </c>
      <c r="L46" s="111">
        <f t="shared" si="9"/>
        <v>526683</v>
      </c>
      <c r="M46" s="81">
        <v>0</v>
      </c>
      <c r="N46" s="111">
        <f t="shared" si="10"/>
        <v>526683</v>
      </c>
      <c r="O46" s="81">
        <v>328799</v>
      </c>
      <c r="P46" s="115">
        <f t="shared" si="11"/>
        <v>197884</v>
      </c>
      <c r="Q46" s="179">
        <v>1783818</v>
      </c>
      <c r="R46" s="179">
        <v>0</v>
      </c>
      <c r="S46" s="179">
        <v>2426949</v>
      </c>
      <c r="T46" s="179">
        <v>0</v>
      </c>
      <c r="U46" s="179">
        <v>0</v>
      </c>
      <c r="V46" s="179">
        <v>0</v>
      </c>
      <c r="W46" s="179">
        <v>76330</v>
      </c>
      <c r="X46" s="119">
        <f t="shared" si="12"/>
        <v>4287097</v>
      </c>
      <c r="Y46" s="179">
        <v>0</v>
      </c>
      <c r="Z46" s="123">
        <f t="shared" si="13"/>
        <v>4287097</v>
      </c>
      <c r="AA46" s="179">
        <v>209</v>
      </c>
      <c r="AB46" s="179">
        <v>0</v>
      </c>
      <c r="AC46" s="179">
        <v>46</v>
      </c>
      <c r="AD46" s="179">
        <v>0</v>
      </c>
      <c r="AE46" s="179">
        <v>0</v>
      </c>
      <c r="AF46" s="179">
        <v>0</v>
      </c>
      <c r="AG46" s="179">
        <v>0</v>
      </c>
      <c r="AH46" s="123">
        <f t="shared" si="14"/>
        <v>255</v>
      </c>
      <c r="AI46" s="190">
        <f t="shared" si="15"/>
        <v>12.285306350661065</v>
      </c>
    </row>
    <row r="47" spans="1:35" ht="15" customHeight="1">
      <c r="A47" s="150">
        <v>686</v>
      </c>
      <c r="B47" s="58" t="s">
        <v>117</v>
      </c>
      <c r="C47" s="81">
        <v>319719</v>
      </c>
      <c r="D47" s="81">
        <v>83183</v>
      </c>
      <c r="E47" s="81">
        <v>96780</v>
      </c>
      <c r="F47" s="81">
        <v>15000</v>
      </c>
      <c r="G47" s="81">
        <v>7662</v>
      </c>
      <c r="H47" s="81">
        <v>1549</v>
      </c>
      <c r="I47" s="81">
        <v>0</v>
      </c>
      <c r="J47" s="111">
        <f t="shared" si="8"/>
        <v>523893</v>
      </c>
      <c r="K47" s="81">
        <v>0</v>
      </c>
      <c r="L47" s="111">
        <f t="shared" si="9"/>
        <v>523893</v>
      </c>
      <c r="M47" s="81">
        <v>0</v>
      </c>
      <c r="N47" s="111">
        <f t="shared" si="10"/>
        <v>523893</v>
      </c>
      <c r="O47" s="81">
        <v>464372</v>
      </c>
      <c r="P47" s="115">
        <f t="shared" si="11"/>
        <v>59521</v>
      </c>
      <c r="Q47" s="179">
        <v>2665871</v>
      </c>
      <c r="R47" s="179">
        <v>770963</v>
      </c>
      <c r="S47" s="179">
        <v>787400</v>
      </c>
      <c r="T47" s="179">
        <v>302551</v>
      </c>
      <c r="U47" s="179">
        <v>69246</v>
      </c>
      <c r="V47" s="179">
        <v>14115</v>
      </c>
      <c r="W47" s="179">
        <v>190529</v>
      </c>
      <c r="X47" s="119">
        <f t="shared" si="12"/>
        <v>4800675</v>
      </c>
      <c r="Y47" s="179">
        <v>0</v>
      </c>
      <c r="Z47" s="123">
        <f t="shared" si="13"/>
        <v>4800675</v>
      </c>
      <c r="AA47" s="179">
        <v>299</v>
      </c>
      <c r="AB47" s="179">
        <v>39</v>
      </c>
      <c r="AC47" s="179">
        <v>2</v>
      </c>
      <c r="AD47" s="179">
        <v>1</v>
      </c>
      <c r="AE47" s="179">
        <v>4</v>
      </c>
      <c r="AF47" s="179">
        <v>1</v>
      </c>
      <c r="AG47" s="179">
        <v>17</v>
      </c>
      <c r="AH47" s="123">
        <f t="shared" si="14"/>
        <v>363</v>
      </c>
      <c r="AI47" s="190">
        <f t="shared" si="15"/>
        <v>10.912902873033479</v>
      </c>
    </row>
    <row r="48" spans="1:35" ht="15" customHeight="1">
      <c r="A48" s="150">
        <v>687</v>
      </c>
      <c r="B48" s="17" t="s">
        <v>118</v>
      </c>
      <c r="C48" s="81">
        <v>388454</v>
      </c>
      <c r="D48" s="81">
        <v>224941</v>
      </c>
      <c r="E48" s="81">
        <v>0</v>
      </c>
      <c r="F48" s="81">
        <v>0</v>
      </c>
      <c r="G48" s="81">
        <v>0</v>
      </c>
      <c r="H48" s="81">
        <v>0</v>
      </c>
      <c r="I48" s="81">
        <v>29856</v>
      </c>
      <c r="J48" s="111">
        <f t="shared" si="8"/>
        <v>643251</v>
      </c>
      <c r="K48" s="81">
        <v>0</v>
      </c>
      <c r="L48" s="111">
        <f t="shared" si="9"/>
        <v>643251</v>
      </c>
      <c r="M48" s="81">
        <v>16860</v>
      </c>
      <c r="N48" s="111">
        <f t="shared" si="10"/>
        <v>660111</v>
      </c>
      <c r="O48" s="81">
        <v>632861</v>
      </c>
      <c r="P48" s="115">
        <f t="shared" si="11"/>
        <v>27250</v>
      </c>
      <c r="Q48" s="179">
        <v>3522966</v>
      </c>
      <c r="R48" s="179">
        <v>2258258</v>
      </c>
      <c r="S48" s="179">
        <v>0</v>
      </c>
      <c r="T48" s="179">
        <v>0</v>
      </c>
      <c r="U48" s="179">
        <v>0</v>
      </c>
      <c r="V48" s="179">
        <v>0</v>
      </c>
      <c r="W48" s="179">
        <v>267606</v>
      </c>
      <c r="X48" s="119">
        <f t="shared" si="12"/>
        <v>6048830</v>
      </c>
      <c r="Y48" s="179">
        <v>0</v>
      </c>
      <c r="Z48" s="123">
        <f t="shared" si="13"/>
        <v>6048830</v>
      </c>
      <c r="AA48" s="179">
        <v>386</v>
      </c>
      <c r="AB48" s="179">
        <v>36</v>
      </c>
      <c r="AC48" s="179">
        <v>0</v>
      </c>
      <c r="AD48" s="179">
        <v>0</v>
      </c>
      <c r="AE48" s="179">
        <v>0</v>
      </c>
      <c r="AF48" s="179">
        <v>0</v>
      </c>
      <c r="AG48" s="179">
        <v>16</v>
      </c>
      <c r="AH48" s="123">
        <f t="shared" si="14"/>
        <v>438</v>
      </c>
      <c r="AI48" s="190">
        <f t="shared" si="15"/>
        <v>10.634304485330221</v>
      </c>
    </row>
    <row r="49" spans="1:35" ht="15" customHeight="1">
      <c r="A49" s="150">
        <v>688</v>
      </c>
      <c r="B49" s="17" t="s">
        <v>119</v>
      </c>
      <c r="C49" s="81">
        <v>1387127</v>
      </c>
      <c r="D49" s="81">
        <v>1933204</v>
      </c>
      <c r="E49" s="81">
        <v>1674313</v>
      </c>
      <c r="F49" s="81">
        <v>24889</v>
      </c>
      <c r="G49" s="81">
        <v>0</v>
      </c>
      <c r="H49" s="81">
        <v>0</v>
      </c>
      <c r="I49" s="81">
        <v>33489</v>
      </c>
      <c r="J49" s="111">
        <f t="shared" si="8"/>
        <v>5053022</v>
      </c>
      <c r="K49" s="81">
        <v>0</v>
      </c>
      <c r="L49" s="111">
        <f t="shared" si="9"/>
        <v>5053022</v>
      </c>
      <c r="M49" s="81">
        <v>427208</v>
      </c>
      <c r="N49" s="111">
        <f t="shared" si="10"/>
        <v>5480230</v>
      </c>
      <c r="O49" s="81">
        <v>4405236</v>
      </c>
      <c r="P49" s="115">
        <f t="shared" si="11"/>
        <v>1074994</v>
      </c>
      <c r="Q49" s="179">
        <v>13257250</v>
      </c>
      <c r="R49" s="179">
        <v>20893174</v>
      </c>
      <c r="S49" s="179">
        <v>16570380</v>
      </c>
      <c r="T49" s="179">
        <v>266552</v>
      </c>
      <c r="U49" s="179">
        <v>0</v>
      </c>
      <c r="V49" s="179">
        <v>0</v>
      </c>
      <c r="W49" s="179">
        <v>357726</v>
      </c>
      <c r="X49" s="119">
        <f t="shared" si="12"/>
        <v>51345082</v>
      </c>
      <c r="Y49" s="179">
        <v>0</v>
      </c>
      <c r="Z49" s="123">
        <f t="shared" si="13"/>
        <v>51345082</v>
      </c>
      <c r="AA49" s="179">
        <v>1762</v>
      </c>
      <c r="AB49" s="179">
        <v>389</v>
      </c>
      <c r="AC49" s="179">
        <v>1</v>
      </c>
      <c r="AD49" s="179">
        <v>1</v>
      </c>
      <c r="AE49" s="179">
        <v>0</v>
      </c>
      <c r="AF49" s="179">
        <v>0</v>
      </c>
      <c r="AG49" s="179">
        <v>1</v>
      </c>
      <c r="AH49" s="123">
        <f t="shared" si="14"/>
        <v>2154</v>
      </c>
      <c r="AI49" s="190">
        <f t="shared" si="15"/>
        <v>9.8412969717333389</v>
      </c>
    </row>
    <row r="50" spans="1:35" ht="15" customHeight="1">
      <c r="A50" s="150">
        <v>690</v>
      </c>
      <c r="B50" s="17" t="s">
        <v>120</v>
      </c>
      <c r="C50" s="81">
        <v>549922</v>
      </c>
      <c r="D50" s="81">
        <v>255645</v>
      </c>
      <c r="E50" s="81">
        <v>2008000</v>
      </c>
      <c r="F50" s="81">
        <v>2938</v>
      </c>
      <c r="G50" s="81">
        <v>5311</v>
      </c>
      <c r="H50" s="81">
        <v>0</v>
      </c>
      <c r="I50" s="81">
        <v>5000</v>
      </c>
      <c r="J50" s="111">
        <f t="shared" si="8"/>
        <v>2826816</v>
      </c>
      <c r="K50" s="81">
        <v>0</v>
      </c>
      <c r="L50" s="111">
        <f t="shared" si="9"/>
        <v>2826816</v>
      </c>
      <c r="M50" s="81">
        <v>12761</v>
      </c>
      <c r="N50" s="111">
        <f t="shared" si="10"/>
        <v>2839577</v>
      </c>
      <c r="O50" s="81">
        <v>2289180</v>
      </c>
      <c r="P50" s="115">
        <f t="shared" si="11"/>
        <v>550397</v>
      </c>
      <c r="Q50" s="179">
        <v>5002158</v>
      </c>
      <c r="R50" s="179">
        <v>2324852</v>
      </c>
      <c r="S50" s="179">
        <v>2054100</v>
      </c>
      <c r="T50" s="179">
        <v>29625</v>
      </c>
      <c r="U50" s="179">
        <v>1016761</v>
      </c>
      <c r="V50" s="179">
        <v>0</v>
      </c>
      <c r="W50" s="179">
        <v>2000</v>
      </c>
      <c r="X50" s="119">
        <f t="shared" si="12"/>
        <v>10429496</v>
      </c>
      <c r="Y50" s="179">
        <v>0</v>
      </c>
      <c r="Z50" s="123">
        <f t="shared" si="13"/>
        <v>10429496</v>
      </c>
      <c r="AA50" s="179">
        <v>470</v>
      </c>
      <c r="AB50" s="179">
        <v>52</v>
      </c>
      <c r="AC50" s="179">
        <v>5</v>
      </c>
      <c r="AD50" s="179">
        <v>3</v>
      </c>
      <c r="AE50" s="179">
        <v>9</v>
      </c>
      <c r="AF50" s="179">
        <v>0</v>
      </c>
      <c r="AG50" s="179">
        <v>2</v>
      </c>
      <c r="AH50" s="123">
        <f t="shared" si="14"/>
        <v>541</v>
      </c>
      <c r="AI50" s="190">
        <f t="shared" si="15"/>
        <v>27.104051816118442</v>
      </c>
    </row>
    <row r="51" spans="1:35" ht="15" customHeight="1">
      <c r="A51" s="150">
        <v>691</v>
      </c>
      <c r="B51" s="17" t="s">
        <v>121</v>
      </c>
      <c r="C51" s="81">
        <v>609994</v>
      </c>
      <c r="D51" s="81">
        <v>132398</v>
      </c>
      <c r="E51" s="81">
        <v>92843</v>
      </c>
      <c r="F51" s="81">
        <v>0</v>
      </c>
      <c r="G51" s="81">
        <v>37698</v>
      </c>
      <c r="H51" s="81">
        <v>1420</v>
      </c>
      <c r="I51" s="81">
        <v>57148</v>
      </c>
      <c r="J51" s="111">
        <f t="shared" si="8"/>
        <v>931501</v>
      </c>
      <c r="K51" s="81">
        <v>0</v>
      </c>
      <c r="L51" s="111">
        <f t="shared" si="9"/>
        <v>931501</v>
      </c>
      <c r="M51" s="81">
        <v>58027</v>
      </c>
      <c r="N51" s="111">
        <f t="shared" si="10"/>
        <v>989528</v>
      </c>
      <c r="O51" s="81">
        <v>845425</v>
      </c>
      <c r="P51" s="115">
        <f t="shared" si="11"/>
        <v>144103</v>
      </c>
      <c r="Q51" s="179">
        <v>5576678</v>
      </c>
      <c r="R51" s="179">
        <v>1483057</v>
      </c>
      <c r="S51" s="179">
        <v>1525484</v>
      </c>
      <c r="T51" s="179">
        <v>0</v>
      </c>
      <c r="U51" s="179">
        <v>4165</v>
      </c>
      <c r="V51" s="179">
        <v>11615</v>
      </c>
      <c r="W51" s="179">
        <v>418929</v>
      </c>
      <c r="X51" s="119">
        <f t="shared" si="12"/>
        <v>9019928</v>
      </c>
      <c r="Y51" s="179">
        <v>0</v>
      </c>
      <c r="Z51" s="123">
        <f t="shared" si="13"/>
        <v>9019928</v>
      </c>
      <c r="AA51" s="179">
        <v>574</v>
      </c>
      <c r="AB51" s="179">
        <v>90</v>
      </c>
      <c r="AC51" s="179">
        <v>6</v>
      </c>
      <c r="AD51" s="179">
        <v>0</v>
      </c>
      <c r="AE51" s="179">
        <v>2</v>
      </c>
      <c r="AF51" s="179">
        <v>2</v>
      </c>
      <c r="AG51" s="179">
        <v>11</v>
      </c>
      <c r="AH51" s="123">
        <f t="shared" si="14"/>
        <v>685</v>
      </c>
      <c r="AI51" s="190">
        <f t="shared" si="15"/>
        <v>10.327144518226753</v>
      </c>
    </row>
    <row r="52" spans="1:35" ht="15" customHeight="1">
      <c r="A52" s="150">
        <v>692</v>
      </c>
      <c r="B52" s="58" t="s">
        <v>122</v>
      </c>
      <c r="C52" s="81">
        <v>509368</v>
      </c>
      <c r="D52" s="81">
        <v>363836</v>
      </c>
      <c r="E52" s="81">
        <v>0</v>
      </c>
      <c r="F52" s="81">
        <v>12560</v>
      </c>
      <c r="G52" s="81">
        <v>0</v>
      </c>
      <c r="H52" s="81">
        <v>853</v>
      </c>
      <c r="I52" s="81">
        <v>39064</v>
      </c>
      <c r="J52" s="111">
        <f t="shared" si="8"/>
        <v>925681</v>
      </c>
      <c r="K52" s="81">
        <v>0</v>
      </c>
      <c r="L52" s="111">
        <f t="shared" si="9"/>
        <v>925681</v>
      </c>
      <c r="M52" s="81">
        <v>218525</v>
      </c>
      <c r="N52" s="111">
        <f t="shared" si="10"/>
        <v>1144206</v>
      </c>
      <c r="O52" s="81">
        <v>1189842</v>
      </c>
      <c r="P52" s="115">
        <f t="shared" si="11"/>
        <v>-45636</v>
      </c>
      <c r="Q52" s="179">
        <v>3845294</v>
      </c>
      <c r="R52" s="179">
        <v>3076244</v>
      </c>
      <c r="S52" s="179">
        <v>0</v>
      </c>
      <c r="T52" s="179">
        <v>112863</v>
      </c>
      <c r="U52" s="179">
        <v>0</v>
      </c>
      <c r="V52" s="179">
        <v>3094</v>
      </c>
      <c r="W52" s="179">
        <v>301447</v>
      </c>
      <c r="X52" s="119">
        <f t="shared" si="12"/>
        <v>7338942</v>
      </c>
      <c r="Y52" s="179">
        <v>0</v>
      </c>
      <c r="Z52" s="123">
        <f t="shared" si="13"/>
        <v>7338942</v>
      </c>
      <c r="AA52" s="179">
        <v>468</v>
      </c>
      <c r="AB52" s="179">
        <v>112</v>
      </c>
      <c r="AC52" s="179">
        <v>0</v>
      </c>
      <c r="AD52" s="179">
        <v>1</v>
      </c>
      <c r="AE52" s="179">
        <v>0</v>
      </c>
      <c r="AF52" s="179">
        <v>2</v>
      </c>
      <c r="AG52" s="179">
        <v>16</v>
      </c>
      <c r="AH52" s="123">
        <f t="shared" si="14"/>
        <v>599</v>
      </c>
      <c r="AI52" s="190">
        <f t="shared" si="15"/>
        <v>12.613275864559222</v>
      </c>
    </row>
    <row r="53" spans="1:35" ht="15" customHeight="1">
      <c r="A53" s="150" t="s">
        <v>277</v>
      </c>
      <c r="B53" s="17" t="s">
        <v>123</v>
      </c>
      <c r="C53" s="81">
        <v>468669</v>
      </c>
      <c r="D53" s="81">
        <v>110573</v>
      </c>
      <c r="E53" s="81">
        <v>245621</v>
      </c>
      <c r="F53" s="81">
        <v>7971</v>
      </c>
      <c r="G53" s="81">
        <v>10531</v>
      </c>
      <c r="H53" s="81">
        <v>0</v>
      </c>
      <c r="I53" s="81">
        <v>0</v>
      </c>
      <c r="J53" s="111">
        <f t="shared" si="8"/>
        <v>843365</v>
      </c>
      <c r="K53" s="81">
        <v>233201</v>
      </c>
      <c r="L53" s="111">
        <f t="shared" si="9"/>
        <v>1076566</v>
      </c>
      <c r="M53" s="81">
        <v>127961</v>
      </c>
      <c r="N53" s="111">
        <f t="shared" si="10"/>
        <v>1204527</v>
      </c>
      <c r="O53" s="81">
        <v>1204528</v>
      </c>
      <c r="P53" s="115">
        <f t="shared" si="11"/>
        <v>-1</v>
      </c>
      <c r="Q53" s="179">
        <v>8167816</v>
      </c>
      <c r="R53" s="179">
        <v>1133512</v>
      </c>
      <c r="S53" s="179">
        <v>2869606</v>
      </c>
      <c r="T53" s="179">
        <v>97714</v>
      </c>
      <c r="U53" s="179">
        <v>98614</v>
      </c>
      <c r="V53" s="179">
        <v>0</v>
      </c>
      <c r="W53" s="179">
        <v>0</v>
      </c>
      <c r="X53" s="119">
        <f t="shared" si="12"/>
        <v>12367262</v>
      </c>
      <c r="Y53" s="179">
        <v>670253</v>
      </c>
      <c r="Z53" s="123">
        <f t="shared" si="13"/>
        <v>13037515</v>
      </c>
      <c r="AA53" s="179">
        <v>416</v>
      </c>
      <c r="AB53" s="179">
        <v>72</v>
      </c>
      <c r="AC53" s="179">
        <v>18</v>
      </c>
      <c r="AD53" s="179">
        <v>1</v>
      </c>
      <c r="AE53" s="179">
        <v>11</v>
      </c>
      <c r="AF53" s="179">
        <v>0</v>
      </c>
      <c r="AG53" s="179">
        <v>0</v>
      </c>
      <c r="AH53" s="123">
        <f t="shared" si="14"/>
        <v>518</v>
      </c>
      <c r="AI53" s="190">
        <f t="shared" si="15"/>
        <v>6.8193347888966862</v>
      </c>
    </row>
    <row r="54" spans="1:35" ht="15" customHeight="1">
      <c r="A54" s="150">
        <v>693</v>
      </c>
      <c r="B54" s="17" t="s">
        <v>124</v>
      </c>
      <c r="C54" s="81">
        <v>135371</v>
      </c>
      <c r="D54" s="81">
        <v>35508</v>
      </c>
      <c r="E54" s="81">
        <v>0</v>
      </c>
      <c r="F54" s="81">
        <v>0</v>
      </c>
      <c r="G54" s="81">
        <v>0</v>
      </c>
      <c r="H54" s="81">
        <v>0</v>
      </c>
      <c r="I54" s="81">
        <v>5463</v>
      </c>
      <c r="J54" s="111">
        <f t="shared" si="8"/>
        <v>176342</v>
      </c>
      <c r="K54" s="81">
        <v>0</v>
      </c>
      <c r="L54" s="111">
        <f t="shared" si="9"/>
        <v>176342</v>
      </c>
      <c r="M54" s="81">
        <v>37670</v>
      </c>
      <c r="N54" s="111">
        <f t="shared" si="10"/>
        <v>214012</v>
      </c>
      <c r="O54" s="81">
        <v>202278</v>
      </c>
      <c r="P54" s="115">
        <f t="shared" si="11"/>
        <v>11734</v>
      </c>
      <c r="Q54" s="179">
        <v>1344067</v>
      </c>
      <c r="R54" s="179">
        <v>357082</v>
      </c>
      <c r="S54" s="179">
        <v>0</v>
      </c>
      <c r="T54" s="179">
        <v>0</v>
      </c>
      <c r="U54" s="179">
        <v>0</v>
      </c>
      <c r="V54" s="179">
        <v>0</v>
      </c>
      <c r="W54" s="179">
        <v>55272</v>
      </c>
      <c r="X54" s="119">
        <f t="shared" si="12"/>
        <v>1756421</v>
      </c>
      <c r="Y54" s="179">
        <v>0</v>
      </c>
      <c r="Z54" s="123">
        <f t="shared" si="13"/>
        <v>1756421</v>
      </c>
      <c r="AA54" s="179">
        <v>134</v>
      </c>
      <c r="AB54" s="179">
        <v>15</v>
      </c>
      <c r="AC54" s="179">
        <v>0</v>
      </c>
      <c r="AD54" s="179">
        <v>0</v>
      </c>
      <c r="AE54" s="179">
        <v>0</v>
      </c>
      <c r="AF54" s="179">
        <v>0</v>
      </c>
      <c r="AG54" s="179">
        <v>11</v>
      </c>
      <c r="AH54" s="123">
        <f t="shared" si="14"/>
        <v>160</v>
      </c>
      <c r="AI54" s="190">
        <f t="shared" si="15"/>
        <v>10.039848077425628</v>
      </c>
    </row>
    <row r="55" spans="1:35" ht="15" customHeight="1">
      <c r="A55" s="150">
        <v>694</v>
      </c>
      <c r="B55" s="58" t="s">
        <v>125</v>
      </c>
      <c r="C55" s="81">
        <v>455044</v>
      </c>
      <c r="D55" s="81">
        <v>119183</v>
      </c>
      <c r="E55" s="81">
        <v>0</v>
      </c>
      <c r="F55" s="81">
        <v>0</v>
      </c>
      <c r="G55" s="81">
        <v>9385</v>
      </c>
      <c r="H55" s="81">
        <v>18490</v>
      </c>
      <c r="I55" s="81">
        <v>0</v>
      </c>
      <c r="J55" s="111">
        <f t="shared" si="8"/>
        <v>602102</v>
      </c>
      <c r="K55" s="81">
        <v>0</v>
      </c>
      <c r="L55" s="111">
        <f t="shared" si="9"/>
        <v>602102</v>
      </c>
      <c r="M55" s="81">
        <v>46828</v>
      </c>
      <c r="N55" s="111">
        <f t="shared" si="10"/>
        <v>648930</v>
      </c>
      <c r="O55" s="81">
        <v>608172</v>
      </c>
      <c r="P55" s="115">
        <f t="shared" si="11"/>
        <v>40758</v>
      </c>
      <c r="Q55" s="179">
        <v>3232648</v>
      </c>
      <c r="R55" s="179">
        <v>941162</v>
      </c>
      <c r="S55" s="179">
        <v>0</v>
      </c>
      <c r="T55" s="179">
        <v>96000</v>
      </c>
      <c r="U55" s="179">
        <v>93240</v>
      </c>
      <c r="V55" s="179">
        <v>115376</v>
      </c>
      <c r="W55" s="179">
        <v>126659</v>
      </c>
      <c r="X55" s="119">
        <f t="shared" si="12"/>
        <v>4605085</v>
      </c>
      <c r="Y55" s="179">
        <v>0</v>
      </c>
      <c r="Z55" s="123">
        <f t="shared" si="13"/>
        <v>4605085</v>
      </c>
      <c r="AA55" s="179">
        <v>378</v>
      </c>
      <c r="AB55" s="179">
        <v>55</v>
      </c>
      <c r="AC55" s="179">
        <v>0</v>
      </c>
      <c r="AD55" s="179">
        <v>0</v>
      </c>
      <c r="AE55" s="179">
        <v>10</v>
      </c>
      <c r="AF55" s="179">
        <v>11</v>
      </c>
      <c r="AG55" s="179">
        <v>3</v>
      </c>
      <c r="AH55" s="123">
        <f t="shared" si="14"/>
        <v>457</v>
      </c>
      <c r="AI55" s="190">
        <f t="shared" si="15"/>
        <v>13.074720662050755</v>
      </c>
    </row>
    <row r="56" spans="1:35" ht="15" customHeight="1">
      <c r="A56" s="153">
        <v>695</v>
      </c>
      <c r="B56" s="58" t="s">
        <v>126</v>
      </c>
      <c r="C56" s="81">
        <v>1007395</v>
      </c>
      <c r="D56" s="81">
        <v>975552</v>
      </c>
      <c r="E56" s="81">
        <v>2007927</v>
      </c>
      <c r="F56" s="81">
        <v>0</v>
      </c>
      <c r="G56" s="81">
        <v>0</v>
      </c>
      <c r="H56" s="81">
        <v>0</v>
      </c>
      <c r="I56" s="81">
        <v>126319</v>
      </c>
      <c r="J56" s="111">
        <f t="shared" si="8"/>
        <v>4117193</v>
      </c>
      <c r="K56" s="81">
        <v>0</v>
      </c>
      <c r="L56" s="111">
        <f t="shared" si="9"/>
        <v>4117193</v>
      </c>
      <c r="M56" s="81">
        <v>78634</v>
      </c>
      <c r="N56" s="111">
        <f t="shared" si="10"/>
        <v>4195827</v>
      </c>
      <c r="O56" s="81">
        <v>6105533</v>
      </c>
      <c r="P56" s="115">
        <f t="shared" si="11"/>
        <v>-1909706</v>
      </c>
      <c r="Q56" s="179">
        <v>9817178</v>
      </c>
      <c r="R56" s="179">
        <v>9533679</v>
      </c>
      <c r="S56" s="179">
        <v>24765900</v>
      </c>
      <c r="T56" s="179">
        <v>0</v>
      </c>
      <c r="U56" s="179">
        <v>0</v>
      </c>
      <c r="V56" s="179">
        <v>0</v>
      </c>
      <c r="W56" s="179">
        <v>1399233</v>
      </c>
      <c r="X56" s="119">
        <f t="shared" si="12"/>
        <v>45515990</v>
      </c>
      <c r="Y56" s="179">
        <v>0</v>
      </c>
      <c r="Z56" s="123">
        <f t="shared" si="13"/>
        <v>45515990</v>
      </c>
      <c r="AA56" s="179">
        <v>1002</v>
      </c>
      <c r="AB56" s="179">
        <v>215</v>
      </c>
      <c r="AC56" s="179">
        <v>1</v>
      </c>
      <c r="AD56" s="179">
        <v>0</v>
      </c>
      <c r="AE56" s="179">
        <v>0</v>
      </c>
      <c r="AF56" s="179">
        <v>0</v>
      </c>
      <c r="AG56" s="179">
        <v>25</v>
      </c>
      <c r="AH56" s="123">
        <f t="shared" si="14"/>
        <v>1243</v>
      </c>
      <c r="AI56" s="190">
        <f t="shared" si="15"/>
        <v>9.0455969429644405</v>
      </c>
    </row>
    <row r="57" spans="1:35" ht="15" customHeight="1">
      <c r="A57" s="150">
        <v>696</v>
      </c>
      <c r="B57" s="17" t="s">
        <v>127</v>
      </c>
      <c r="C57" s="81">
        <v>1332065.3999999999</v>
      </c>
      <c r="D57" s="81">
        <v>1053143.8799999999</v>
      </c>
      <c r="E57" s="81">
        <v>0</v>
      </c>
      <c r="F57" s="81">
        <v>0</v>
      </c>
      <c r="G57" s="81">
        <v>0</v>
      </c>
      <c r="H57" s="81">
        <v>0</v>
      </c>
      <c r="I57" s="81">
        <v>61679.45</v>
      </c>
      <c r="J57" s="111">
        <f t="shared" si="8"/>
        <v>2446888.73</v>
      </c>
      <c r="K57" s="81">
        <v>0</v>
      </c>
      <c r="L57" s="111">
        <f t="shared" si="9"/>
        <v>2446888.73</v>
      </c>
      <c r="M57" s="81">
        <v>0</v>
      </c>
      <c r="N57" s="111">
        <f t="shared" si="10"/>
        <v>2446888.73</v>
      </c>
      <c r="O57" s="81">
        <v>2700119.64</v>
      </c>
      <c r="P57" s="115">
        <f t="shared" si="11"/>
        <v>-253230.91000000015</v>
      </c>
      <c r="Q57" s="179">
        <v>12771816</v>
      </c>
      <c r="R57" s="179">
        <v>1362321</v>
      </c>
      <c r="S57" s="179">
        <v>0</v>
      </c>
      <c r="T57" s="179">
        <v>0</v>
      </c>
      <c r="U57" s="179">
        <v>0</v>
      </c>
      <c r="V57" s="179">
        <v>0</v>
      </c>
      <c r="W57" s="179">
        <v>717270</v>
      </c>
      <c r="X57" s="119">
        <f t="shared" si="12"/>
        <v>14851407</v>
      </c>
      <c r="Y57" s="179">
        <v>14851407</v>
      </c>
      <c r="Z57" s="123">
        <f t="shared" si="13"/>
        <v>29702814</v>
      </c>
      <c r="AA57" s="179">
        <v>1275</v>
      </c>
      <c r="AB57" s="179">
        <v>264</v>
      </c>
      <c r="AC57" s="179">
        <v>0</v>
      </c>
      <c r="AD57" s="179">
        <v>0</v>
      </c>
      <c r="AE57" s="179">
        <v>0</v>
      </c>
      <c r="AF57" s="179">
        <v>0</v>
      </c>
      <c r="AG57" s="179">
        <v>1</v>
      </c>
      <c r="AH57" s="123">
        <f t="shared" si="14"/>
        <v>1540</v>
      </c>
      <c r="AI57" s="190">
        <f t="shared" si="15"/>
        <v>16.475804144348075</v>
      </c>
    </row>
    <row r="58" spans="1:35" ht="15" customHeight="1">
      <c r="A58" s="150">
        <v>697</v>
      </c>
      <c r="B58" s="58" t="s">
        <v>128</v>
      </c>
      <c r="C58" s="81">
        <v>964351</v>
      </c>
      <c r="D58" s="81">
        <v>404263</v>
      </c>
      <c r="E58" s="81">
        <v>740316</v>
      </c>
      <c r="F58" s="81">
        <v>0</v>
      </c>
      <c r="G58" s="81">
        <v>0</v>
      </c>
      <c r="H58" s="81">
        <v>5153</v>
      </c>
      <c r="I58" s="81">
        <v>126269</v>
      </c>
      <c r="J58" s="111">
        <f t="shared" si="8"/>
        <v>2240352</v>
      </c>
      <c r="K58" s="81">
        <v>0</v>
      </c>
      <c r="L58" s="111">
        <f t="shared" si="9"/>
        <v>2240352</v>
      </c>
      <c r="M58" s="81">
        <v>43879</v>
      </c>
      <c r="N58" s="111">
        <f t="shared" si="10"/>
        <v>2284231</v>
      </c>
      <c r="O58" s="81">
        <v>1883427</v>
      </c>
      <c r="P58" s="115">
        <f t="shared" si="11"/>
        <v>400804</v>
      </c>
      <c r="Q58" s="179">
        <v>7781098</v>
      </c>
      <c r="R58" s="179">
        <v>3335513</v>
      </c>
      <c r="S58" s="179">
        <v>5927724</v>
      </c>
      <c r="T58" s="179">
        <v>0</v>
      </c>
      <c r="U58" s="179">
        <v>0</v>
      </c>
      <c r="V58" s="179">
        <v>41272</v>
      </c>
      <c r="W58" s="179">
        <v>1013963</v>
      </c>
      <c r="X58" s="119">
        <f t="shared" si="12"/>
        <v>18099570</v>
      </c>
      <c r="Y58" s="179">
        <v>0</v>
      </c>
      <c r="Z58" s="123">
        <f t="shared" si="13"/>
        <v>18099570</v>
      </c>
      <c r="AA58" s="179">
        <v>1078</v>
      </c>
      <c r="AB58" s="179">
        <v>251</v>
      </c>
      <c r="AC58" s="179">
        <v>16</v>
      </c>
      <c r="AD58" s="179">
        <v>0</v>
      </c>
      <c r="AE58" s="179">
        <v>0</v>
      </c>
      <c r="AF58" s="179">
        <v>9</v>
      </c>
      <c r="AG58" s="179">
        <v>46</v>
      </c>
      <c r="AH58" s="123">
        <f t="shared" si="14"/>
        <v>1400</v>
      </c>
      <c r="AI58" s="190">
        <f t="shared" si="15"/>
        <v>12.377929420422696</v>
      </c>
    </row>
    <row r="59" spans="1:35" ht="15" customHeight="1">
      <c r="A59" s="150" t="s">
        <v>278</v>
      </c>
      <c r="B59" s="17" t="s">
        <v>129</v>
      </c>
      <c r="C59" s="81">
        <v>2947176</v>
      </c>
      <c r="D59" s="81">
        <v>1365221</v>
      </c>
      <c r="E59" s="81">
        <v>1446659</v>
      </c>
      <c r="F59" s="81">
        <v>52966</v>
      </c>
      <c r="G59" s="81">
        <v>117571</v>
      </c>
      <c r="H59" s="81">
        <v>0</v>
      </c>
      <c r="I59" s="81">
        <v>227439</v>
      </c>
      <c r="J59" s="111">
        <f t="shared" si="8"/>
        <v>6157032</v>
      </c>
      <c r="K59" s="81">
        <v>83958</v>
      </c>
      <c r="L59" s="111">
        <f t="shared" si="9"/>
        <v>6240990</v>
      </c>
      <c r="M59" s="81">
        <v>739871</v>
      </c>
      <c r="N59" s="111">
        <f t="shared" si="10"/>
        <v>6980861</v>
      </c>
      <c r="O59" s="81">
        <v>5118146</v>
      </c>
      <c r="P59" s="115">
        <f t="shared" si="11"/>
        <v>1862715</v>
      </c>
      <c r="Q59" s="179">
        <v>23922066</v>
      </c>
      <c r="R59" s="179">
        <v>11769002</v>
      </c>
      <c r="S59" s="179">
        <v>17253616</v>
      </c>
      <c r="T59" s="179">
        <v>526769</v>
      </c>
      <c r="U59" s="179">
        <v>1072242</v>
      </c>
      <c r="V59" s="179">
        <v>0</v>
      </c>
      <c r="W59" s="179">
        <v>2582037</v>
      </c>
      <c r="X59" s="119">
        <f t="shared" si="12"/>
        <v>57125732</v>
      </c>
      <c r="Y59" s="179">
        <v>3349432</v>
      </c>
      <c r="Z59" s="123">
        <f t="shared" si="13"/>
        <v>60475164</v>
      </c>
      <c r="AA59" s="179">
        <v>2317</v>
      </c>
      <c r="AB59" s="179">
        <v>441</v>
      </c>
      <c r="AC59" s="179">
        <v>38</v>
      </c>
      <c r="AD59" s="179">
        <v>9</v>
      </c>
      <c r="AE59" s="179">
        <v>34</v>
      </c>
      <c r="AF59" s="179">
        <v>0</v>
      </c>
      <c r="AG59" s="179">
        <v>40</v>
      </c>
      <c r="AH59" s="123">
        <f t="shared" si="14"/>
        <v>2879</v>
      </c>
      <c r="AI59" s="190">
        <f t="shared" si="15"/>
        <v>10.778036069629707</v>
      </c>
    </row>
    <row r="60" spans="1:35" ht="15" customHeight="1">
      <c r="A60" s="150" t="s">
        <v>279</v>
      </c>
      <c r="B60" s="17" t="s">
        <v>130</v>
      </c>
      <c r="C60" s="81">
        <v>923821</v>
      </c>
      <c r="D60" s="81">
        <v>215040</v>
      </c>
      <c r="E60" s="81">
        <v>470106</v>
      </c>
      <c r="F60" s="81">
        <v>12942</v>
      </c>
      <c r="G60" s="81">
        <v>0</v>
      </c>
      <c r="H60" s="81">
        <v>589</v>
      </c>
      <c r="I60" s="81">
        <v>96139</v>
      </c>
      <c r="J60" s="111">
        <f t="shared" si="8"/>
        <v>1718637</v>
      </c>
      <c r="K60" s="81">
        <v>0</v>
      </c>
      <c r="L60" s="111">
        <f t="shared" si="9"/>
        <v>1718637</v>
      </c>
      <c r="M60" s="81">
        <v>0</v>
      </c>
      <c r="N60" s="111">
        <f t="shared" si="10"/>
        <v>1718637</v>
      </c>
      <c r="O60" s="81">
        <v>1235858</v>
      </c>
      <c r="P60" s="115">
        <f t="shared" si="11"/>
        <v>482779</v>
      </c>
      <c r="Q60" s="179">
        <v>10483016</v>
      </c>
      <c r="R60" s="179">
        <v>2372928</v>
      </c>
      <c r="S60" s="179">
        <v>6062700</v>
      </c>
      <c r="T60" s="179">
        <v>161069</v>
      </c>
      <c r="U60" s="179">
        <v>0</v>
      </c>
      <c r="V60" s="179">
        <v>1285</v>
      </c>
      <c r="W60" s="179">
        <v>1214583</v>
      </c>
      <c r="X60" s="119">
        <f t="shared" si="12"/>
        <v>20295581</v>
      </c>
      <c r="Y60" s="179">
        <v>0</v>
      </c>
      <c r="Z60" s="123">
        <f t="shared" si="13"/>
        <v>20295581</v>
      </c>
      <c r="AA60" s="179">
        <v>797</v>
      </c>
      <c r="AB60" s="179">
        <v>104</v>
      </c>
      <c r="AC60" s="179">
        <v>16</v>
      </c>
      <c r="AD60" s="179">
        <v>3</v>
      </c>
      <c r="AE60" s="179">
        <v>0</v>
      </c>
      <c r="AF60" s="179">
        <v>2</v>
      </c>
      <c r="AG60" s="179">
        <v>17</v>
      </c>
      <c r="AH60" s="123">
        <f t="shared" si="14"/>
        <v>939</v>
      </c>
      <c r="AI60" s="190">
        <f t="shared" si="15"/>
        <v>8.4680354802358213</v>
      </c>
    </row>
    <row r="61" spans="1:35" ht="15" customHeight="1">
      <c r="A61" s="150" t="s">
        <v>280</v>
      </c>
      <c r="B61" s="17" t="s">
        <v>131</v>
      </c>
      <c r="C61" s="81">
        <v>1110769</v>
      </c>
      <c r="D61" s="81">
        <v>472615</v>
      </c>
      <c r="E61" s="81">
        <v>412168</v>
      </c>
      <c r="F61" s="81">
        <v>0</v>
      </c>
      <c r="G61" s="81">
        <v>116088</v>
      </c>
      <c r="H61" s="81">
        <v>0</v>
      </c>
      <c r="I61" s="81">
        <v>249185</v>
      </c>
      <c r="J61" s="111">
        <f t="shared" si="8"/>
        <v>2360825</v>
      </c>
      <c r="K61" s="81">
        <v>0</v>
      </c>
      <c r="L61" s="111">
        <f t="shared" si="9"/>
        <v>2360825</v>
      </c>
      <c r="M61" s="81">
        <v>34881</v>
      </c>
      <c r="N61" s="111">
        <f t="shared" si="10"/>
        <v>2395706</v>
      </c>
      <c r="O61" s="81">
        <v>2051328</v>
      </c>
      <c r="P61" s="115">
        <f t="shared" si="11"/>
        <v>344378</v>
      </c>
      <c r="Q61" s="179">
        <v>12329716</v>
      </c>
      <c r="R61" s="179">
        <v>4879289</v>
      </c>
      <c r="S61" s="179">
        <v>4367567</v>
      </c>
      <c r="T61" s="179">
        <v>0</v>
      </c>
      <c r="U61" s="179">
        <v>1253975</v>
      </c>
      <c r="V61" s="179">
        <v>0</v>
      </c>
      <c r="W61" s="179">
        <v>2727534</v>
      </c>
      <c r="X61" s="119">
        <f t="shared" si="12"/>
        <v>25558081</v>
      </c>
      <c r="Y61" s="179">
        <v>0</v>
      </c>
      <c r="Z61" s="123">
        <f t="shared" si="13"/>
        <v>25558081</v>
      </c>
      <c r="AA61" s="179">
        <v>1029</v>
      </c>
      <c r="AB61" s="179">
        <v>186</v>
      </c>
      <c r="AC61" s="179">
        <v>9</v>
      </c>
      <c r="AD61" s="179">
        <v>0</v>
      </c>
      <c r="AE61" s="179">
        <v>10</v>
      </c>
      <c r="AF61" s="179">
        <v>0</v>
      </c>
      <c r="AG61" s="179">
        <v>66</v>
      </c>
      <c r="AH61" s="123">
        <f t="shared" si="14"/>
        <v>1300</v>
      </c>
      <c r="AI61" s="190">
        <f t="shared" si="15"/>
        <v>9.2370980434720433</v>
      </c>
    </row>
    <row r="62" spans="1:35" ht="15" customHeight="1">
      <c r="A62" s="150">
        <v>699</v>
      </c>
      <c r="B62" s="17" t="s">
        <v>132</v>
      </c>
      <c r="C62" s="81">
        <v>451959</v>
      </c>
      <c r="D62" s="81">
        <v>131034</v>
      </c>
      <c r="E62" s="81">
        <v>444420</v>
      </c>
      <c r="F62" s="81">
        <v>7608</v>
      </c>
      <c r="G62" s="81">
        <v>0</v>
      </c>
      <c r="H62" s="81">
        <v>0</v>
      </c>
      <c r="I62" s="81">
        <v>44591</v>
      </c>
      <c r="J62" s="111">
        <f t="shared" si="8"/>
        <v>1079612</v>
      </c>
      <c r="K62" s="81">
        <v>0</v>
      </c>
      <c r="L62" s="111">
        <f t="shared" si="9"/>
        <v>1079612</v>
      </c>
      <c r="M62" s="81">
        <v>623</v>
      </c>
      <c r="N62" s="111">
        <f t="shared" si="10"/>
        <v>1080235</v>
      </c>
      <c r="O62" s="81">
        <v>1177067</v>
      </c>
      <c r="P62" s="115">
        <f t="shared" si="11"/>
        <v>-96832</v>
      </c>
      <c r="Q62" s="179">
        <v>4640830</v>
      </c>
      <c r="R62" s="179">
        <v>1109468</v>
      </c>
      <c r="S62" s="179">
        <v>4174900</v>
      </c>
      <c r="T62" s="179">
        <v>86448</v>
      </c>
      <c r="U62" s="179">
        <v>0</v>
      </c>
      <c r="V62" s="179">
        <v>0</v>
      </c>
      <c r="W62" s="179">
        <v>412166</v>
      </c>
      <c r="X62" s="119">
        <f t="shared" si="12"/>
        <v>10423812</v>
      </c>
      <c r="Y62" s="179">
        <v>0</v>
      </c>
      <c r="Z62" s="123">
        <f t="shared" si="13"/>
        <v>10423812</v>
      </c>
      <c r="AA62" s="179">
        <v>322</v>
      </c>
      <c r="AB62" s="179">
        <v>53</v>
      </c>
      <c r="AC62" s="179">
        <v>8</v>
      </c>
      <c r="AD62" s="179">
        <v>1</v>
      </c>
      <c r="AE62" s="179">
        <v>0</v>
      </c>
      <c r="AF62" s="179">
        <v>0</v>
      </c>
      <c r="AG62" s="179">
        <v>17</v>
      </c>
      <c r="AH62" s="123">
        <f t="shared" si="14"/>
        <v>401</v>
      </c>
      <c r="AI62" s="190">
        <f t="shared" si="15"/>
        <v>10.357170678059044</v>
      </c>
    </row>
    <row r="63" spans="1:35" ht="15" customHeight="1">
      <c r="A63" s="150">
        <v>700</v>
      </c>
      <c r="B63" s="17" t="s">
        <v>133</v>
      </c>
      <c r="C63" s="81">
        <v>371166</v>
      </c>
      <c r="D63" s="81">
        <v>169374</v>
      </c>
      <c r="E63" s="81">
        <v>31849</v>
      </c>
      <c r="F63" s="81">
        <v>3800</v>
      </c>
      <c r="G63" s="81">
        <v>59577</v>
      </c>
      <c r="H63" s="81">
        <v>0</v>
      </c>
      <c r="I63" s="81">
        <v>4700</v>
      </c>
      <c r="J63" s="111">
        <f t="shared" si="8"/>
        <v>640466</v>
      </c>
      <c r="K63" s="81">
        <v>0</v>
      </c>
      <c r="L63" s="111">
        <f t="shared" si="9"/>
        <v>640466</v>
      </c>
      <c r="M63" s="81">
        <v>6010</v>
      </c>
      <c r="N63" s="111">
        <f t="shared" si="10"/>
        <v>646476</v>
      </c>
      <c r="O63" s="81">
        <v>522356</v>
      </c>
      <c r="P63" s="115">
        <f t="shared" si="11"/>
        <v>124120</v>
      </c>
      <c r="Q63" s="179">
        <v>2486609</v>
      </c>
      <c r="R63" s="179">
        <v>1122853</v>
      </c>
      <c r="S63" s="179">
        <v>191240</v>
      </c>
      <c r="T63" s="179">
        <v>57559</v>
      </c>
      <c r="U63" s="179">
        <v>471558</v>
      </c>
      <c r="V63" s="179">
        <v>0</v>
      </c>
      <c r="W63" s="179">
        <v>42729</v>
      </c>
      <c r="X63" s="119">
        <f t="shared" si="12"/>
        <v>4372548</v>
      </c>
      <c r="Y63" s="179">
        <v>0</v>
      </c>
      <c r="Z63" s="123">
        <f t="shared" si="13"/>
        <v>4372548</v>
      </c>
      <c r="AA63" s="179">
        <v>327</v>
      </c>
      <c r="AB63" s="179">
        <v>42</v>
      </c>
      <c r="AC63" s="179">
        <v>1</v>
      </c>
      <c r="AD63" s="179">
        <v>1</v>
      </c>
      <c r="AE63" s="179">
        <v>11</v>
      </c>
      <c r="AF63" s="179">
        <v>0</v>
      </c>
      <c r="AG63" s="179">
        <v>1</v>
      </c>
      <c r="AH63" s="123">
        <f t="shared" si="14"/>
        <v>383</v>
      </c>
      <c r="AI63" s="190">
        <f t="shared" si="15"/>
        <v>14.647432115096279</v>
      </c>
    </row>
    <row r="64" spans="1:35" ht="15" customHeight="1">
      <c r="A64" s="150">
        <v>701</v>
      </c>
      <c r="B64" s="17" t="s">
        <v>134</v>
      </c>
      <c r="C64" s="81">
        <v>1105242</v>
      </c>
      <c r="D64" s="81">
        <v>431427</v>
      </c>
      <c r="E64" s="81">
        <v>0</v>
      </c>
      <c r="F64" s="81">
        <v>2250</v>
      </c>
      <c r="G64" s="81">
        <v>173215</v>
      </c>
      <c r="H64" s="81">
        <v>0</v>
      </c>
      <c r="I64" s="81">
        <v>120825</v>
      </c>
      <c r="J64" s="111">
        <f t="shared" si="8"/>
        <v>1832959</v>
      </c>
      <c r="K64" s="81">
        <v>0</v>
      </c>
      <c r="L64" s="111">
        <f t="shared" si="9"/>
        <v>1832959</v>
      </c>
      <c r="M64" s="81">
        <v>0</v>
      </c>
      <c r="N64" s="111">
        <f t="shared" si="10"/>
        <v>1832959</v>
      </c>
      <c r="O64" s="81">
        <v>1745719</v>
      </c>
      <c r="P64" s="115">
        <f t="shared" si="11"/>
        <v>87240</v>
      </c>
      <c r="Q64" s="179">
        <v>7541634</v>
      </c>
      <c r="R64" s="179">
        <v>3237322</v>
      </c>
      <c r="S64" s="179">
        <v>0</v>
      </c>
      <c r="T64" s="179">
        <v>0</v>
      </c>
      <c r="U64" s="179">
        <v>1479431</v>
      </c>
      <c r="V64" s="179">
        <v>0</v>
      </c>
      <c r="W64" s="179">
        <v>796539</v>
      </c>
      <c r="X64" s="119">
        <f t="shared" si="12"/>
        <v>13054926</v>
      </c>
      <c r="Y64" s="179">
        <v>0</v>
      </c>
      <c r="Z64" s="123">
        <f t="shared" si="13"/>
        <v>13054926</v>
      </c>
      <c r="AA64" s="179">
        <v>814</v>
      </c>
      <c r="AB64" s="179">
        <v>118</v>
      </c>
      <c r="AC64" s="179">
        <v>0</v>
      </c>
      <c r="AD64" s="179">
        <v>209</v>
      </c>
      <c r="AE64" s="179">
        <v>14</v>
      </c>
      <c r="AF64" s="179">
        <v>0</v>
      </c>
      <c r="AG64" s="179">
        <v>15</v>
      </c>
      <c r="AH64" s="123">
        <f t="shared" si="14"/>
        <v>1170</v>
      </c>
      <c r="AI64" s="190">
        <f t="shared" si="15"/>
        <v>14.040363001674617</v>
      </c>
    </row>
    <row r="65" spans="1:35" ht="15" customHeight="1">
      <c r="A65" s="150">
        <v>703</v>
      </c>
      <c r="B65" s="58" t="s">
        <v>135</v>
      </c>
      <c r="C65" s="81">
        <v>2943809</v>
      </c>
      <c r="D65" s="81">
        <v>1158327</v>
      </c>
      <c r="E65" s="81">
        <v>3826639</v>
      </c>
      <c r="F65" s="81">
        <v>36654</v>
      </c>
      <c r="G65" s="81">
        <v>0</v>
      </c>
      <c r="H65" s="81">
        <v>0</v>
      </c>
      <c r="I65" s="81">
        <v>277022</v>
      </c>
      <c r="J65" s="111">
        <f t="shared" si="8"/>
        <v>8242451</v>
      </c>
      <c r="K65" s="81">
        <v>0</v>
      </c>
      <c r="L65" s="111">
        <f t="shared" si="9"/>
        <v>8242451</v>
      </c>
      <c r="M65" s="81">
        <v>75537</v>
      </c>
      <c r="N65" s="111">
        <f t="shared" si="10"/>
        <v>8317988</v>
      </c>
      <c r="O65" s="81">
        <v>7825276</v>
      </c>
      <c r="P65" s="115">
        <f t="shared" si="11"/>
        <v>492712</v>
      </c>
      <c r="Q65" s="179">
        <v>21309290</v>
      </c>
      <c r="R65" s="179">
        <v>9150251</v>
      </c>
      <c r="S65" s="179">
        <v>43677770</v>
      </c>
      <c r="T65" s="179">
        <v>320962</v>
      </c>
      <c r="U65" s="179">
        <v>0</v>
      </c>
      <c r="V65" s="179">
        <v>0</v>
      </c>
      <c r="W65" s="179">
        <v>2650567</v>
      </c>
      <c r="X65" s="119">
        <f t="shared" si="12"/>
        <v>77108840</v>
      </c>
      <c r="Y65" s="179">
        <v>0</v>
      </c>
      <c r="Z65" s="123">
        <f t="shared" si="13"/>
        <v>77108840</v>
      </c>
      <c r="AA65" s="179">
        <v>2706</v>
      </c>
      <c r="AB65" s="179">
        <v>417</v>
      </c>
      <c r="AC65" s="179">
        <v>28</v>
      </c>
      <c r="AD65" s="179">
        <v>1</v>
      </c>
      <c r="AE65" s="179">
        <v>0</v>
      </c>
      <c r="AF65" s="179">
        <v>0</v>
      </c>
      <c r="AG65" s="179">
        <v>3</v>
      </c>
      <c r="AH65" s="123">
        <f t="shared" si="14"/>
        <v>3155</v>
      </c>
      <c r="AI65" s="190">
        <f t="shared" si="15"/>
        <v>10.689372320994583</v>
      </c>
    </row>
    <row r="66" spans="1:35" ht="15" customHeight="1">
      <c r="A66" s="150">
        <v>704</v>
      </c>
      <c r="B66" s="17" t="s">
        <v>136</v>
      </c>
      <c r="C66" s="81">
        <v>7393701</v>
      </c>
      <c r="D66" s="81">
        <v>5134753</v>
      </c>
      <c r="E66" s="81">
        <v>1005392</v>
      </c>
      <c r="F66" s="81">
        <v>194592</v>
      </c>
      <c r="G66" s="81">
        <v>426277</v>
      </c>
      <c r="H66" s="81">
        <v>0</v>
      </c>
      <c r="I66" s="81">
        <v>220911</v>
      </c>
      <c r="J66" s="111">
        <f t="shared" si="8"/>
        <v>14375626</v>
      </c>
      <c r="K66" s="81">
        <v>0</v>
      </c>
      <c r="L66" s="111">
        <f t="shared" si="9"/>
        <v>14375626</v>
      </c>
      <c r="M66" s="81">
        <v>1287840</v>
      </c>
      <c r="N66" s="111">
        <f t="shared" si="10"/>
        <v>15663466</v>
      </c>
      <c r="O66" s="81">
        <v>14330607</v>
      </c>
      <c r="P66" s="115">
        <f t="shared" si="11"/>
        <v>1332859</v>
      </c>
      <c r="Q66" s="179">
        <v>55768225</v>
      </c>
      <c r="R66" s="179">
        <v>40000040</v>
      </c>
      <c r="S66" s="179">
        <v>19491125</v>
      </c>
      <c r="T66" s="179">
        <v>1525096</v>
      </c>
      <c r="U66" s="179">
        <v>4440004</v>
      </c>
      <c r="V66" s="179">
        <v>0</v>
      </c>
      <c r="W66" s="179">
        <v>1944462</v>
      </c>
      <c r="X66" s="119">
        <f t="shared" si="12"/>
        <v>123168952</v>
      </c>
      <c r="Y66" s="179">
        <v>0</v>
      </c>
      <c r="Z66" s="123">
        <f t="shared" si="13"/>
        <v>123168952</v>
      </c>
      <c r="AA66" s="179">
        <v>6021</v>
      </c>
      <c r="AB66" s="179">
        <v>731</v>
      </c>
      <c r="AC66" s="179">
        <v>13</v>
      </c>
      <c r="AD66" s="179">
        <v>27</v>
      </c>
      <c r="AE66" s="179">
        <v>46</v>
      </c>
      <c r="AF66" s="179">
        <v>0</v>
      </c>
      <c r="AG66" s="179">
        <v>0</v>
      </c>
      <c r="AH66" s="123">
        <f t="shared" si="14"/>
        <v>6838</v>
      </c>
      <c r="AI66" s="190">
        <f t="shared" si="15"/>
        <v>11.671468959157824</v>
      </c>
    </row>
    <row r="67" spans="1:35" ht="15" customHeight="1">
      <c r="A67" s="153">
        <v>705</v>
      </c>
      <c r="B67" s="58" t="s">
        <v>137</v>
      </c>
      <c r="C67" s="81">
        <v>533837</v>
      </c>
      <c r="D67" s="81">
        <v>225240</v>
      </c>
      <c r="E67" s="81">
        <v>335370</v>
      </c>
      <c r="F67" s="81">
        <v>0</v>
      </c>
      <c r="G67" s="81">
        <v>346437</v>
      </c>
      <c r="H67" s="81">
        <v>0</v>
      </c>
      <c r="I67" s="81">
        <v>0</v>
      </c>
      <c r="J67" s="111">
        <f t="shared" si="8"/>
        <v>1440884</v>
      </c>
      <c r="K67" s="81">
        <v>0</v>
      </c>
      <c r="L67" s="111">
        <f t="shared" si="9"/>
        <v>1440884</v>
      </c>
      <c r="M67" s="81">
        <v>31279</v>
      </c>
      <c r="N67" s="111">
        <f t="shared" si="10"/>
        <v>1472163</v>
      </c>
      <c r="O67" s="81">
        <v>1367312</v>
      </c>
      <c r="P67" s="115">
        <f t="shared" si="11"/>
        <v>104851</v>
      </c>
      <c r="Q67" s="179">
        <v>4333133</v>
      </c>
      <c r="R67" s="179">
        <v>1640747</v>
      </c>
      <c r="S67" s="179">
        <v>3420700</v>
      </c>
      <c r="T67" s="179">
        <v>0</v>
      </c>
      <c r="U67" s="179">
        <v>3550548</v>
      </c>
      <c r="V67" s="179">
        <v>0</v>
      </c>
      <c r="W67" s="179">
        <v>0</v>
      </c>
      <c r="X67" s="119">
        <f t="shared" si="12"/>
        <v>12945128</v>
      </c>
      <c r="Y67" s="179">
        <v>0</v>
      </c>
      <c r="Z67" s="123">
        <f t="shared" si="13"/>
        <v>12945128</v>
      </c>
      <c r="AA67" s="179">
        <v>515</v>
      </c>
      <c r="AB67" s="179">
        <v>114</v>
      </c>
      <c r="AC67" s="179">
        <v>3</v>
      </c>
      <c r="AD67" s="179">
        <v>0</v>
      </c>
      <c r="AE67" s="179">
        <v>21</v>
      </c>
      <c r="AF67" s="179">
        <v>0</v>
      </c>
      <c r="AG67" s="179">
        <v>0</v>
      </c>
      <c r="AH67" s="123">
        <f t="shared" si="14"/>
        <v>653</v>
      </c>
      <c r="AI67" s="190">
        <f t="shared" si="15"/>
        <v>11.130704926208532</v>
      </c>
    </row>
    <row r="68" spans="1:35" ht="15" customHeight="1">
      <c r="A68" s="150">
        <v>706</v>
      </c>
      <c r="B68" s="17" t="s">
        <v>138</v>
      </c>
      <c r="C68" s="81">
        <v>140589</v>
      </c>
      <c r="D68" s="81">
        <v>49036</v>
      </c>
      <c r="E68" s="81">
        <v>0</v>
      </c>
      <c r="F68" s="81">
        <v>0</v>
      </c>
      <c r="G68" s="81">
        <v>419</v>
      </c>
      <c r="H68" s="81">
        <v>0</v>
      </c>
      <c r="I68" s="81">
        <v>10106</v>
      </c>
      <c r="J68" s="111">
        <f t="shared" si="8"/>
        <v>200150</v>
      </c>
      <c r="K68" s="81">
        <v>0</v>
      </c>
      <c r="L68" s="111">
        <f t="shared" si="9"/>
        <v>200150</v>
      </c>
      <c r="M68" s="81">
        <v>4498</v>
      </c>
      <c r="N68" s="111">
        <f t="shared" si="10"/>
        <v>204648</v>
      </c>
      <c r="O68" s="81">
        <v>10103</v>
      </c>
      <c r="P68" s="115">
        <f t="shared" si="11"/>
        <v>194545</v>
      </c>
      <c r="Q68" s="179">
        <v>1748896</v>
      </c>
      <c r="R68" s="179">
        <v>489851</v>
      </c>
      <c r="S68" s="179">
        <v>0</v>
      </c>
      <c r="T68" s="179">
        <v>0</v>
      </c>
      <c r="U68" s="179">
        <v>4830</v>
      </c>
      <c r="V68" s="179">
        <v>0</v>
      </c>
      <c r="W68" s="179">
        <v>212401</v>
      </c>
      <c r="X68" s="119">
        <f t="shared" si="12"/>
        <v>2455978</v>
      </c>
      <c r="Y68" s="179">
        <v>0</v>
      </c>
      <c r="Z68" s="123">
        <f t="shared" si="13"/>
        <v>2455978</v>
      </c>
      <c r="AA68" s="179">
        <v>168</v>
      </c>
      <c r="AB68" s="179">
        <v>45</v>
      </c>
      <c r="AC68" s="179">
        <v>0</v>
      </c>
      <c r="AD68" s="179">
        <v>0</v>
      </c>
      <c r="AE68" s="179">
        <v>1</v>
      </c>
      <c r="AF68" s="179">
        <v>0</v>
      </c>
      <c r="AG68" s="179">
        <v>7</v>
      </c>
      <c r="AH68" s="123">
        <f t="shared" si="14"/>
        <v>221</v>
      </c>
      <c r="AI68" s="190">
        <f t="shared" si="15"/>
        <v>8.149502967860462</v>
      </c>
    </row>
    <row r="69" spans="1:35" ht="15" customHeight="1">
      <c r="A69" s="153">
        <v>710</v>
      </c>
      <c r="B69" s="17" t="s">
        <v>139</v>
      </c>
      <c r="C69" s="81">
        <v>1141547.69</v>
      </c>
      <c r="D69" s="81">
        <v>249448.95</v>
      </c>
      <c r="E69" s="81">
        <v>0</v>
      </c>
      <c r="F69" s="81">
        <v>23182.06</v>
      </c>
      <c r="G69" s="81">
        <v>38687.39</v>
      </c>
      <c r="H69" s="81">
        <v>0</v>
      </c>
      <c r="I69" s="81">
        <v>31203.34</v>
      </c>
      <c r="J69" s="111">
        <f t="shared" si="8"/>
        <v>1484069.43</v>
      </c>
      <c r="K69" s="81">
        <v>0</v>
      </c>
      <c r="L69" s="111">
        <f t="shared" si="9"/>
        <v>1484069.43</v>
      </c>
      <c r="M69" s="81">
        <v>0</v>
      </c>
      <c r="N69" s="111">
        <f t="shared" si="10"/>
        <v>1484069.43</v>
      </c>
      <c r="O69" s="81">
        <v>0</v>
      </c>
      <c r="P69" s="115">
        <f t="shared" si="11"/>
        <v>1484069.43</v>
      </c>
      <c r="Q69" s="179">
        <v>1144976</v>
      </c>
      <c r="R69" s="179">
        <v>4727431</v>
      </c>
      <c r="S69" s="179">
        <v>0</v>
      </c>
      <c r="T69" s="179">
        <v>250191</v>
      </c>
      <c r="U69" s="179">
        <v>469526</v>
      </c>
      <c r="V69" s="179">
        <v>0</v>
      </c>
      <c r="W69" s="179">
        <v>581044</v>
      </c>
      <c r="X69" s="119">
        <f t="shared" si="12"/>
        <v>7173168</v>
      </c>
      <c r="Y69" s="179">
        <v>0</v>
      </c>
      <c r="Z69" s="123">
        <f t="shared" si="13"/>
        <v>7173168</v>
      </c>
      <c r="AA69" s="179">
        <v>1013</v>
      </c>
      <c r="AB69" s="179">
        <v>145</v>
      </c>
      <c r="AC69" s="179">
        <v>0</v>
      </c>
      <c r="AD69" s="179">
        <v>25</v>
      </c>
      <c r="AE69" s="179">
        <v>9</v>
      </c>
      <c r="AF69" s="179">
        <v>0</v>
      </c>
      <c r="AG69" s="179">
        <v>3</v>
      </c>
      <c r="AH69" s="123">
        <f t="shared" si="14"/>
        <v>1195</v>
      </c>
      <c r="AI69" s="190">
        <f t="shared" si="15"/>
        <v>20.68917708326363</v>
      </c>
    </row>
    <row r="70" spans="1:35" ht="15" customHeight="1">
      <c r="A70" s="150">
        <v>707</v>
      </c>
      <c r="B70" s="17" t="s">
        <v>140</v>
      </c>
      <c r="C70" s="81">
        <v>1003766</v>
      </c>
      <c r="D70" s="81">
        <v>354355</v>
      </c>
      <c r="E70" s="81">
        <v>963829</v>
      </c>
      <c r="F70" s="81">
        <v>5255</v>
      </c>
      <c r="G70" s="81">
        <v>0</v>
      </c>
      <c r="H70" s="81">
        <v>0</v>
      </c>
      <c r="I70" s="81">
        <v>157063</v>
      </c>
      <c r="J70" s="111">
        <f t="shared" si="8"/>
        <v>2484268</v>
      </c>
      <c r="K70" s="81">
        <v>0</v>
      </c>
      <c r="L70" s="111">
        <f t="shared" si="9"/>
        <v>2484268</v>
      </c>
      <c r="M70" s="81">
        <v>19567</v>
      </c>
      <c r="N70" s="111">
        <f t="shared" si="10"/>
        <v>2503835</v>
      </c>
      <c r="O70" s="81">
        <v>2651895</v>
      </c>
      <c r="P70" s="115">
        <f t="shared" si="11"/>
        <v>-148060</v>
      </c>
      <c r="Q70" s="179">
        <v>8640128</v>
      </c>
      <c r="R70" s="179">
        <v>4189148</v>
      </c>
      <c r="S70" s="179">
        <v>9128824</v>
      </c>
      <c r="T70" s="179">
        <v>396000</v>
      </c>
      <c r="U70" s="179">
        <v>0</v>
      </c>
      <c r="V70" s="179">
        <v>0</v>
      </c>
      <c r="W70" s="179">
        <v>1706808</v>
      </c>
      <c r="X70" s="119">
        <f t="shared" si="12"/>
        <v>24060908</v>
      </c>
      <c r="Y70" s="179">
        <v>0</v>
      </c>
      <c r="Z70" s="123">
        <f t="shared" si="13"/>
        <v>24060908</v>
      </c>
      <c r="AA70" s="179">
        <v>1070</v>
      </c>
      <c r="AB70" s="179">
        <v>154</v>
      </c>
      <c r="AC70" s="179">
        <v>24</v>
      </c>
      <c r="AD70" s="179">
        <v>310</v>
      </c>
      <c r="AE70" s="179">
        <v>0</v>
      </c>
      <c r="AF70" s="179">
        <v>0</v>
      </c>
      <c r="AG70" s="179">
        <v>0</v>
      </c>
      <c r="AH70" s="123">
        <f t="shared" si="14"/>
        <v>1558</v>
      </c>
      <c r="AI70" s="190">
        <f t="shared" si="15"/>
        <v>10.324913756371954</v>
      </c>
    </row>
    <row r="71" spans="1:35" ht="15" customHeight="1">
      <c r="A71" s="150" t="s">
        <v>281</v>
      </c>
      <c r="B71" s="17" t="s">
        <v>141</v>
      </c>
      <c r="C71" s="81">
        <v>618866</v>
      </c>
      <c r="D71" s="81">
        <v>72613</v>
      </c>
      <c r="E71" s="81">
        <v>350467</v>
      </c>
      <c r="F71" s="81">
        <v>17320</v>
      </c>
      <c r="G71" s="81">
        <v>50518</v>
      </c>
      <c r="H71" s="81">
        <v>0</v>
      </c>
      <c r="I71" s="81">
        <v>22663</v>
      </c>
      <c r="J71" s="111">
        <f t="shared" ref="J71:J134" si="16">SUM(C71:I71)</f>
        <v>1132447</v>
      </c>
      <c r="K71" s="81">
        <v>0</v>
      </c>
      <c r="L71" s="111">
        <f t="shared" ref="L71:L134" si="17">(J71+K71)</f>
        <v>1132447</v>
      </c>
      <c r="M71" s="81">
        <v>160833</v>
      </c>
      <c r="N71" s="111">
        <f t="shared" ref="N71:N134" si="18">(L71+M71)</f>
        <v>1293280</v>
      </c>
      <c r="O71" s="81">
        <v>1126480</v>
      </c>
      <c r="P71" s="115">
        <f t="shared" ref="P71:P134" si="19">(N71-O71)</f>
        <v>166800</v>
      </c>
      <c r="Q71" s="179">
        <v>5047549</v>
      </c>
      <c r="R71" s="179">
        <v>548844</v>
      </c>
      <c r="S71" s="179">
        <v>5372388</v>
      </c>
      <c r="T71" s="179">
        <v>0</v>
      </c>
      <c r="U71" s="179">
        <v>268688</v>
      </c>
      <c r="V71" s="179">
        <v>0</v>
      </c>
      <c r="W71" s="179">
        <v>202866</v>
      </c>
      <c r="X71" s="119">
        <f t="shared" ref="X71:X134" si="20">SUM(Q71:W71)</f>
        <v>11440335</v>
      </c>
      <c r="Y71" s="179">
        <v>0</v>
      </c>
      <c r="Z71" s="123">
        <f t="shared" ref="Z71:Z134" si="21">SUM(X71:Y71)</f>
        <v>11440335</v>
      </c>
      <c r="AA71" s="179">
        <v>533</v>
      </c>
      <c r="AB71" s="179">
        <v>65</v>
      </c>
      <c r="AC71" s="179">
        <v>27</v>
      </c>
      <c r="AD71" s="179">
        <v>1</v>
      </c>
      <c r="AE71" s="179">
        <v>25</v>
      </c>
      <c r="AF71" s="179">
        <v>0</v>
      </c>
      <c r="AG71" s="179">
        <v>4</v>
      </c>
      <c r="AH71" s="123">
        <f t="shared" ref="AH71:AH134" si="22">SUM(AA71:AG71)</f>
        <v>655</v>
      </c>
      <c r="AI71" s="190">
        <f t="shared" ref="AI71:AI134" si="23">(J71/X71)*100</f>
        <v>9.8987223713291623</v>
      </c>
    </row>
    <row r="72" spans="1:35" ht="15" customHeight="1">
      <c r="A72" s="150">
        <v>709</v>
      </c>
      <c r="B72" s="17" t="s">
        <v>142</v>
      </c>
      <c r="C72" s="81">
        <v>1245685</v>
      </c>
      <c r="D72" s="81">
        <v>202435</v>
      </c>
      <c r="E72" s="81">
        <v>433397</v>
      </c>
      <c r="F72" s="81">
        <v>8895</v>
      </c>
      <c r="G72" s="81">
        <v>0</v>
      </c>
      <c r="H72" s="81">
        <v>2091</v>
      </c>
      <c r="I72" s="81">
        <v>56975</v>
      </c>
      <c r="J72" s="111">
        <f t="shared" si="16"/>
        <v>1949478</v>
      </c>
      <c r="K72" s="81">
        <v>0</v>
      </c>
      <c r="L72" s="111">
        <f t="shared" si="17"/>
        <v>1949478</v>
      </c>
      <c r="M72" s="81">
        <v>59162</v>
      </c>
      <c r="N72" s="111">
        <f t="shared" si="18"/>
        <v>2008640</v>
      </c>
      <c r="O72" s="81">
        <v>1880908</v>
      </c>
      <c r="P72" s="115">
        <f t="shared" si="19"/>
        <v>127732</v>
      </c>
      <c r="Q72" s="179">
        <v>13231555</v>
      </c>
      <c r="R72" s="179">
        <v>2289649</v>
      </c>
      <c r="S72" s="179">
        <v>4957188</v>
      </c>
      <c r="T72" s="179">
        <v>267319</v>
      </c>
      <c r="U72" s="179">
        <v>0</v>
      </c>
      <c r="V72" s="179">
        <v>15929</v>
      </c>
      <c r="W72" s="179">
        <v>1802397</v>
      </c>
      <c r="X72" s="119">
        <f t="shared" si="20"/>
        <v>22564037</v>
      </c>
      <c r="Y72" s="179">
        <v>0</v>
      </c>
      <c r="Z72" s="123">
        <f t="shared" si="21"/>
        <v>22564037</v>
      </c>
      <c r="AA72" s="179">
        <v>1130</v>
      </c>
      <c r="AB72" s="179">
        <v>147</v>
      </c>
      <c r="AC72" s="179">
        <v>25</v>
      </c>
      <c r="AD72" s="179">
        <v>6</v>
      </c>
      <c r="AE72" s="179">
        <v>0</v>
      </c>
      <c r="AF72" s="179">
        <v>2</v>
      </c>
      <c r="AG72" s="179">
        <v>46</v>
      </c>
      <c r="AH72" s="123">
        <f t="shared" si="22"/>
        <v>1356</v>
      </c>
      <c r="AI72" s="190">
        <f t="shared" si="23"/>
        <v>8.6397571498398094</v>
      </c>
    </row>
    <row r="73" spans="1:35" ht="15" customHeight="1">
      <c r="A73" s="150" t="s">
        <v>282</v>
      </c>
      <c r="B73" s="39" t="s">
        <v>143</v>
      </c>
      <c r="C73" s="81">
        <v>897037</v>
      </c>
      <c r="D73" s="81">
        <v>988534</v>
      </c>
      <c r="E73" s="81">
        <v>0</v>
      </c>
      <c r="F73" s="81">
        <v>23393</v>
      </c>
      <c r="G73" s="81">
        <v>84818</v>
      </c>
      <c r="H73" s="81">
        <v>0</v>
      </c>
      <c r="I73" s="81">
        <v>43200</v>
      </c>
      <c r="J73" s="111">
        <f t="shared" si="16"/>
        <v>2036982</v>
      </c>
      <c r="K73" s="81">
        <v>0</v>
      </c>
      <c r="L73" s="111">
        <f t="shared" si="17"/>
        <v>2036982</v>
      </c>
      <c r="M73" s="81">
        <v>125715</v>
      </c>
      <c r="N73" s="111">
        <f t="shared" si="18"/>
        <v>2162697</v>
      </c>
      <c r="O73" s="81">
        <v>2016340</v>
      </c>
      <c r="P73" s="115">
        <f t="shared" si="19"/>
        <v>146357</v>
      </c>
      <c r="Q73" s="179">
        <v>8182294</v>
      </c>
      <c r="R73" s="179">
        <v>10778220</v>
      </c>
      <c r="S73" s="179">
        <v>0</v>
      </c>
      <c r="T73" s="179">
        <v>279719</v>
      </c>
      <c r="U73" s="179">
        <v>971979</v>
      </c>
      <c r="V73" s="179">
        <v>0</v>
      </c>
      <c r="W73" s="179">
        <v>500036</v>
      </c>
      <c r="X73" s="119">
        <f t="shared" si="20"/>
        <v>20712248</v>
      </c>
      <c r="Y73" s="179">
        <v>0</v>
      </c>
      <c r="Z73" s="123">
        <f t="shared" si="21"/>
        <v>20712248</v>
      </c>
      <c r="AA73" s="179">
        <v>926</v>
      </c>
      <c r="AB73" s="179">
        <v>196</v>
      </c>
      <c r="AC73" s="179">
        <v>0</v>
      </c>
      <c r="AD73" s="179">
        <v>1</v>
      </c>
      <c r="AE73" s="179">
        <v>22</v>
      </c>
      <c r="AF73" s="179">
        <v>0</v>
      </c>
      <c r="AG73" s="179">
        <v>14</v>
      </c>
      <c r="AH73" s="123">
        <f t="shared" si="22"/>
        <v>1159</v>
      </c>
      <c r="AI73" s="190">
        <f t="shared" si="23"/>
        <v>9.8346736674840898</v>
      </c>
    </row>
    <row r="74" spans="1:35" ht="15" customHeight="1">
      <c r="A74" s="150">
        <v>711</v>
      </c>
      <c r="B74" s="17" t="s">
        <v>144</v>
      </c>
      <c r="C74" s="81">
        <v>500989</v>
      </c>
      <c r="D74" s="81">
        <v>79690</v>
      </c>
      <c r="E74" s="81">
        <v>228462</v>
      </c>
      <c r="F74" s="81">
        <v>2008</v>
      </c>
      <c r="G74" s="81">
        <v>0</v>
      </c>
      <c r="H74" s="81">
        <v>0</v>
      </c>
      <c r="I74" s="81">
        <v>12623</v>
      </c>
      <c r="J74" s="111">
        <f t="shared" si="16"/>
        <v>823772</v>
      </c>
      <c r="K74" s="81">
        <v>0</v>
      </c>
      <c r="L74" s="111">
        <f t="shared" si="17"/>
        <v>823772</v>
      </c>
      <c r="M74" s="81">
        <v>20445</v>
      </c>
      <c r="N74" s="111">
        <f t="shared" si="18"/>
        <v>844217</v>
      </c>
      <c r="O74" s="81">
        <v>869012</v>
      </c>
      <c r="P74" s="115">
        <f t="shared" si="19"/>
        <v>-24795</v>
      </c>
      <c r="Q74" s="179">
        <v>5112205</v>
      </c>
      <c r="R74" s="179">
        <v>856588</v>
      </c>
      <c r="S74" s="179">
        <v>2038032</v>
      </c>
      <c r="T74" s="179">
        <v>19287</v>
      </c>
      <c r="U74" s="179">
        <v>0</v>
      </c>
      <c r="V74" s="179">
        <v>0</v>
      </c>
      <c r="W74" s="179">
        <v>128671</v>
      </c>
      <c r="X74" s="119">
        <f t="shared" si="20"/>
        <v>8154783</v>
      </c>
      <c r="Y74" s="179">
        <v>0</v>
      </c>
      <c r="Z74" s="123">
        <f t="shared" si="21"/>
        <v>8154783</v>
      </c>
      <c r="AA74" s="179">
        <v>419</v>
      </c>
      <c r="AB74" s="179">
        <v>64</v>
      </c>
      <c r="AC74" s="179">
        <v>14</v>
      </c>
      <c r="AD74" s="179">
        <v>2</v>
      </c>
      <c r="AE74" s="179">
        <v>0</v>
      </c>
      <c r="AF74" s="179">
        <v>0</v>
      </c>
      <c r="AG74" s="179">
        <v>8</v>
      </c>
      <c r="AH74" s="123">
        <f t="shared" si="22"/>
        <v>507</v>
      </c>
      <c r="AI74" s="190">
        <f t="shared" si="23"/>
        <v>10.1017035033305</v>
      </c>
    </row>
    <row r="75" spans="1:35" ht="15" customHeight="1">
      <c r="A75" s="150">
        <v>712</v>
      </c>
      <c r="B75" s="58" t="s">
        <v>145</v>
      </c>
      <c r="C75" s="81">
        <v>895341</v>
      </c>
      <c r="D75" s="81">
        <v>227233</v>
      </c>
      <c r="E75" s="81">
        <v>1000488</v>
      </c>
      <c r="F75" s="81">
        <v>3662</v>
      </c>
      <c r="G75" s="81">
        <v>0</v>
      </c>
      <c r="H75" s="81">
        <v>1801</v>
      </c>
      <c r="I75" s="81">
        <v>65488</v>
      </c>
      <c r="J75" s="111">
        <f t="shared" si="16"/>
        <v>2194013</v>
      </c>
      <c r="K75" s="81">
        <v>855655</v>
      </c>
      <c r="L75" s="111">
        <f t="shared" si="17"/>
        <v>3049668</v>
      </c>
      <c r="M75" s="81">
        <v>320314</v>
      </c>
      <c r="N75" s="111">
        <f t="shared" si="18"/>
        <v>3369982</v>
      </c>
      <c r="O75" s="81">
        <v>3178886</v>
      </c>
      <c r="P75" s="115">
        <f t="shared" si="19"/>
        <v>191096</v>
      </c>
      <c r="Q75" s="179">
        <v>9752968</v>
      </c>
      <c r="R75" s="179">
        <v>2024568</v>
      </c>
      <c r="S75" s="179">
        <v>11958304</v>
      </c>
      <c r="T75" s="179">
        <v>128925</v>
      </c>
      <c r="U75" s="179">
        <v>721785</v>
      </c>
      <c r="V75" s="179">
        <v>10732</v>
      </c>
      <c r="W75" s="179">
        <v>640556</v>
      </c>
      <c r="X75" s="119">
        <f t="shared" si="20"/>
        <v>25237838</v>
      </c>
      <c r="Y75" s="179">
        <v>11947867</v>
      </c>
      <c r="Z75" s="123">
        <f t="shared" si="21"/>
        <v>37185705</v>
      </c>
      <c r="AA75" s="179">
        <v>667</v>
      </c>
      <c r="AB75" s="179">
        <v>122</v>
      </c>
      <c r="AC75" s="179">
        <v>12</v>
      </c>
      <c r="AD75" s="179">
        <v>5</v>
      </c>
      <c r="AE75" s="179">
        <v>8</v>
      </c>
      <c r="AF75" s="179">
        <v>3</v>
      </c>
      <c r="AG75" s="179">
        <v>16</v>
      </c>
      <c r="AH75" s="123">
        <f t="shared" si="22"/>
        <v>833</v>
      </c>
      <c r="AI75" s="190">
        <f t="shared" si="23"/>
        <v>8.6933476631397664</v>
      </c>
    </row>
    <row r="76" spans="1:35" ht="15" customHeight="1">
      <c r="A76" s="150">
        <v>775</v>
      </c>
      <c r="B76" s="17" t="s">
        <v>146</v>
      </c>
      <c r="C76" s="81">
        <v>237228</v>
      </c>
      <c r="D76" s="81">
        <v>97820</v>
      </c>
      <c r="E76" s="81">
        <v>0</v>
      </c>
      <c r="F76" s="81">
        <v>0</v>
      </c>
      <c r="G76" s="81">
        <v>0</v>
      </c>
      <c r="H76" s="81">
        <v>0</v>
      </c>
      <c r="I76" s="81">
        <v>997</v>
      </c>
      <c r="J76" s="111">
        <f t="shared" si="16"/>
        <v>336045</v>
      </c>
      <c r="K76" s="81">
        <v>0</v>
      </c>
      <c r="L76" s="111">
        <f t="shared" si="17"/>
        <v>336045</v>
      </c>
      <c r="M76" s="81">
        <v>0</v>
      </c>
      <c r="N76" s="111">
        <f t="shared" si="18"/>
        <v>336045</v>
      </c>
      <c r="O76" s="81">
        <v>277477</v>
      </c>
      <c r="P76" s="115">
        <f t="shared" si="19"/>
        <v>58568</v>
      </c>
      <c r="Q76" s="179">
        <v>1784384</v>
      </c>
      <c r="R76" s="179">
        <v>859999</v>
      </c>
      <c r="S76" s="179">
        <v>0</v>
      </c>
      <c r="T76" s="179">
        <v>0</v>
      </c>
      <c r="U76" s="179">
        <v>0</v>
      </c>
      <c r="V76" s="179">
        <v>0</v>
      </c>
      <c r="W76" s="179">
        <v>6031</v>
      </c>
      <c r="X76" s="119">
        <f t="shared" si="20"/>
        <v>2650414</v>
      </c>
      <c r="Y76" s="179">
        <v>0</v>
      </c>
      <c r="Z76" s="123">
        <f t="shared" si="21"/>
        <v>2650414</v>
      </c>
      <c r="AA76" s="179">
        <v>267</v>
      </c>
      <c r="AB76" s="179">
        <v>45</v>
      </c>
      <c r="AC76" s="179">
        <v>0</v>
      </c>
      <c r="AD76" s="179">
        <v>0</v>
      </c>
      <c r="AE76" s="179">
        <v>0</v>
      </c>
      <c r="AF76" s="179">
        <v>0</v>
      </c>
      <c r="AG76" s="179">
        <v>2</v>
      </c>
      <c r="AH76" s="123">
        <f t="shared" si="22"/>
        <v>314</v>
      </c>
      <c r="AI76" s="190">
        <f t="shared" si="23"/>
        <v>12.678962607351155</v>
      </c>
    </row>
    <row r="77" spans="1:35" ht="15" customHeight="1">
      <c r="A77" s="153">
        <v>713</v>
      </c>
      <c r="B77" s="17" t="s">
        <v>147</v>
      </c>
      <c r="C77" s="81">
        <v>156590.07</v>
      </c>
      <c r="D77" s="81">
        <v>16830.12</v>
      </c>
      <c r="E77" s="81">
        <v>0</v>
      </c>
      <c r="F77" s="81">
        <v>0</v>
      </c>
      <c r="G77" s="81">
        <v>0</v>
      </c>
      <c r="H77" s="81">
        <v>0</v>
      </c>
      <c r="I77" s="81">
        <v>0</v>
      </c>
      <c r="J77" s="111">
        <f t="shared" si="16"/>
        <v>173420.19</v>
      </c>
      <c r="K77" s="81">
        <v>0</v>
      </c>
      <c r="L77" s="111">
        <f t="shared" si="17"/>
        <v>173420.19</v>
      </c>
      <c r="M77" s="81">
        <v>58000.09</v>
      </c>
      <c r="N77" s="111">
        <f t="shared" si="18"/>
        <v>231420.28</v>
      </c>
      <c r="O77" s="81">
        <v>227817.56</v>
      </c>
      <c r="P77" s="115">
        <f t="shared" si="19"/>
        <v>3602.7200000000012</v>
      </c>
      <c r="Q77" s="179">
        <v>1955786</v>
      </c>
      <c r="R77" s="179">
        <v>230400</v>
      </c>
      <c r="S77" s="179">
        <v>0</v>
      </c>
      <c r="T77" s="179">
        <v>0</v>
      </c>
      <c r="U77" s="179">
        <v>0</v>
      </c>
      <c r="V77" s="179">
        <v>0</v>
      </c>
      <c r="W77" s="179">
        <v>0</v>
      </c>
      <c r="X77" s="119">
        <f t="shared" si="20"/>
        <v>2186186</v>
      </c>
      <c r="Y77" s="179">
        <v>0</v>
      </c>
      <c r="Z77" s="123">
        <f t="shared" si="21"/>
        <v>2186186</v>
      </c>
      <c r="AA77" s="179">
        <v>247</v>
      </c>
      <c r="AB77" s="179">
        <v>1</v>
      </c>
      <c r="AC77" s="179">
        <v>0</v>
      </c>
      <c r="AD77" s="179">
        <v>0</v>
      </c>
      <c r="AE77" s="179">
        <v>0</v>
      </c>
      <c r="AF77" s="179">
        <v>0</v>
      </c>
      <c r="AG77" s="179">
        <v>0</v>
      </c>
      <c r="AH77" s="123">
        <f t="shared" si="22"/>
        <v>248</v>
      </c>
      <c r="AI77" s="190">
        <f t="shared" si="23"/>
        <v>7.932545080793675</v>
      </c>
    </row>
    <row r="78" spans="1:35" ht="15" customHeight="1">
      <c r="A78" s="150" t="s">
        <v>283</v>
      </c>
      <c r="B78" s="58" t="s">
        <v>148</v>
      </c>
      <c r="C78" s="81">
        <v>819646</v>
      </c>
      <c r="D78" s="81">
        <v>579479</v>
      </c>
      <c r="E78" s="81">
        <v>0</v>
      </c>
      <c r="F78" s="81">
        <v>0</v>
      </c>
      <c r="G78" s="81">
        <v>346729</v>
      </c>
      <c r="H78" s="81">
        <v>0</v>
      </c>
      <c r="I78" s="81">
        <v>8199</v>
      </c>
      <c r="J78" s="111">
        <f t="shared" si="16"/>
        <v>1754053</v>
      </c>
      <c r="K78" s="81">
        <v>0</v>
      </c>
      <c r="L78" s="111">
        <f t="shared" si="17"/>
        <v>1754053</v>
      </c>
      <c r="M78" s="81">
        <v>0</v>
      </c>
      <c r="N78" s="111">
        <f t="shared" si="18"/>
        <v>1754053</v>
      </c>
      <c r="O78" s="81">
        <v>1352528</v>
      </c>
      <c r="P78" s="115">
        <f t="shared" si="19"/>
        <v>401525</v>
      </c>
      <c r="Q78" s="179">
        <v>6841433</v>
      </c>
      <c r="R78" s="179">
        <v>5140101</v>
      </c>
      <c r="S78" s="179">
        <v>0</v>
      </c>
      <c r="T78" s="179">
        <v>0</v>
      </c>
      <c r="U78" s="179">
        <v>3243026</v>
      </c>
      <c r="V78" s="179">
        <v>0</v>
      </c>
      <c r="W78" s="179">
        <v>89184</v>
      </c>
      <c r="X78" s="119">
        <f t="shared" si="20"/>
        <v>15313744</v>
      </c>
      <c r="Y78" s="179">
        <v>0</v>
      </c>
      <c r="Z78" s="123">
        <f t="shared" si="21"/>
        <v>15313744</v>
      </c>
      <c r="AA78" s="179">
        <v>588</v>
      </c>
      <c r="AB78" s="179">
        <v>132</v>
      </c>
      <c r="AC78" s="179">
        <v>0</v>
      </c>
      <c r="AD78" s="179">
        <v>0</v>
      </c>
      <c r="AE78" s="179">
        <v>16</v>
      </c>
      <c r="AF78" s="179">
        <v>0</v>
      </c>
      <c r="AG78" s="179">
        <v>3</v>
      </c>
      <c r="AH78" s="123">
        <f t="shared" si="22"/>
        <v>739</v>
      </c>
      <c r="AI78" s="190">
        <f t="shared" si="23"/>
        <v>11.454109458797273</v>
      </c>
    </row>
    <row r="79" spans="1:35" ht="15" customHeight="1">
      <c r="A79" s="150">
        <v>715</v>
      </c>
      <c r="B79" s="17" t="s">
        <v>149</v>
      </c>
      <c r="C79" s="81">
        <v>243615</v>
      </c>
      <c r="D79" s="81">
        <v>125644</v>
      </c>
      <c r="E79" s="81">
        <v>0</v>
      </c>
      <c r="F79" s="81">
        <v>0</v>
      </c>
      <c r="G79" s="81">
        <v>1333</v>
      </c>
      <c r="H79" s="81">
        <v>1504</v>
      </c>
      <c r="I79" s="81">
        <v>12260</v>
      </c>
      <c r="J79" s="111">
        <f t="shared" si="16"/>
        <v>384356</v>
      </c>
      <c r="K79" s="81">
        <v>0</v>
      </c>
      <c r="L79" s="111">
        <f t="shared" si="17"/>
        <v>384356</v>
      </c>
      <c r="M79" s="81">
        <v>2608.42</v>
      </c>
      <c r="N79" s="111">
        <f t="shared" si="18"/>
        <v>386964.42</v>
      </c>
      <c r="O79" s="81">
        <v>301014</v>
      </c>
      <c r="P79" s="115">
        <f t="shared" si="19"/>
        <v>85950.419999999984</v>
      </c>
      <c r="Q79" s="179">
        <v>1783071</v>
      </c>
      <c r="R79" s="179">
        <v>587571</v>
      </c>
      <c r="S79" s="179">
        <v>0</v>
      </c>
      <c r="T79" s="179">
        <v>0</v>
      </c>
      <c r="U79" s="179">
        <v>7601</v>
      </c>
      <c r="V79" s="179">
        <v>4203</v>
      </c>
      <c r="W79" s="179">
        <v>127317</v>
      </c>
      <c r="X79" s="119">
        <f t="shared" si="20"/>
        <v>2509763</v>
      </c>
      <c r="Y79" s="179">
        <v>0</v>
      </c>
      <c r="Z79" s="123">
        <f t="shared" si="21"/>
        <v>2509763</v>
      </c>
      <c r="AA79" s="179">
        <v>178</v>
      </c>
      <c r="AB79" s="179">
        <v>30</v>
      </c>
      <c r="AC79" s="179">
        <v>0</v>
      </c>
      <c r="AD79" s="179">
        <v>0</v>
      </c>
      <c r="AE79" s="179">
        <v>1</v>
      </c>
      <c r="AF79" s="179">
        <v>1</v>
      </c>
      <c r="AG79" s="179">
        <v>10</v>
      </c>
      <c r="AH79" s="123">
        <f t="shared" si="22"/>
        <v>220</v>
      </c>
      <c r="AI79" s="190">
        <f t="shared" si="23"/>
        <v>15.314434072061783</v>
      </c>
    </row>
    <row r="80" spans="1:35" ht="15" customHeight="1">
      <c r="A80" s="153">
        <v>716</v>
      </c>
      <c r="B80" s="58" t="s">
        <v>150</v>
      </c>
      <c r="C80" s="81">
        <v>274046</v>
      </c>
      <c r="D80" s="81">
        <v>14289</v>
      </c>
      <c r="E80" s="81">
        <v>0</v>
      </c>
      <c r="F80" s="81">
        <v>0</v>
      </c>
      <c r="G80" s="81">
        <v>33430</v>
      </c>
      <c r="H80" s="81">
        <v>0</v>
      </c>
      <c r="I80" s="81">
        <v>17039</v>
      </c>
      <c r="J80" s="111">
        <f t="shared" si="16"/>
        <v>338804</v>
      </c>
      <c r="K80" s="81">
        <v>0</v>
      </c>
      <c r="L80" s="111">
        <f t="shared" si="17"/>
        <v>338804</v>
      </c>
      <c r="M80" s="81">
        <v>25708</v>
      </c>
      <c r="N80" s="111">
        <f t="shared" si="18"/>
        <v>364512</v>
      </c>
      <c r="O80" s="81">
        <v>271533</v>
      </c>
      <c r="P80" s="115">
        <f t="shared" si="19"/>
        <v>92979</v>
      </c>
      <c r="Q80" s="179">
        <v>2225020</v>
      </c>
      <c r="R80" s="179">
        <v>107933</v>
      </c>
      <c r="S80" s="179">
        <v>0</v>
      </c>
      <c r="T80" s="179">
        <v>0</v>
      </c>
      <c r="U80" s="179">
        <v>148710</v>
      </c>
      <c r="V80" s="179">
        <v>0</v>
      </c>
      <c r="W80" s="179">
        <v>136664</v>
      </c>
      <c r="X80" s="119">
        <f t="shared" si="20"/>
        <v>2618327</v>
      </c>
      <c r="Y80" s="179">
        <v>0</v>
      </c>
      <c r="Z80" s="123">
        <f t="shared" si="21"/>
        <v>2618327</v>
      </c>
      <c r="AA80" s="179">
        <v>213</v>
      </c>
      <c r="AB80" s="179">
        <v>7</v>
      </c>
      <c r="AC80" s="179">
        <v>0</v>
      </c>
      <c r="AD80" s="179">
        <v>0</v>
      </c>
      <c r="AE80" s="179">
        <v>2</v>
      </c>
      <c r="AF80" s="179">
        <v>0</v>
      </c>
      <c r="AG80" s="179">
        <v>5</v>
      </c>
      <c r="AH80" s="123">
        <f t="shared" si="22"/>
        <v>227</v>
      </c>
      <c r="AI80" s="190">
        <f t="shared" si="23"/>
        <v>12.939713030496192</v>
      </c>
    </row>
    <row r="81" spans="1:35" ht="15" customHeight="1">
      <c r="A81" s="150" t="s">
        <v>308</v>
      </c>
      <c r="B81" s="17" t="s">
        <v>151</v>
      </c>
      <c r="C81" s="81">
        <v>387936</v>
      </c>
      <c r="D81" s="81">
        <v>107663</v>
      </c>
      <c r="E81" s="81">
        <v>0</v>
      </c>
      <c r="F81" s="81">
        <v>11170</v>
      </c>
      <c r="G81" s="81">
        <v>36528</v>
      </c>
      <c r="H81" s="81">
        <v>962</v>
      </c>
      <c r="I81" s="81">
        <v>7787</v>
      </c>
      <c r="J81" s="111">
        <f t="shared" si="16"/>
        <v>552046</v>
      </c>
      <c r="K81" s="81">
        <v>0</v>
      </c>
      <c r="L81" s="111">
        <f t="shared" si="17"/>
        <v>552046</v>
      </c>
      <c r="M81" s="81">
        <v>18878</v>
      </c>
      <c r="N81" s="111">
        <f t="shared" si="18"/>
        <v>570924</v>
      </c>
      <c r="O81" s="81">
        <v>703311</v>
      </c>
      <c r="P81" s="115">
        <f t="shared" si="19"/>
        <v>-132387</v>
      </c>
      <c r="Q81" s="179">
        <v>4721930</v>
      </c>
      <c r="R81" s="179">
        <v>1495163</v>
      </c>
      <c r="S81" s="179">
        <v>0</v>
      </c>
      <c r="T81" s="179">
        <v>106369</v>
      </c>
      <c r="U81" s="179">
        <v>323517</v>
      </c>
      <c r="V81" s="179">
        <v>8285</v>
      </c>
      <c r="W81" s="179">
        <v>138056</v>
      </c>
      <c r="X81" s="119">
        <f t="shared" si="20"/>
        <v>6793320</v>
      </c>
      <c r="Y81" s="179">
        <v>0</v>
      </c>
      <c r="Z81" s="123">
        <f t="shared" si="21"/>
        <v>6793320</v>
      </c>
      <c r="AA81" s="179">
        <v>396</v>
      </c>
      <c r="AB81" s="179">
        <v>62</v>
      </c>
      <c r="AC81" s="179">
        <v>0</v>
      </c>
      <c r="AD81" s="179">
        <v>1</v>
      </c>
      <c r="AE81" s="179">
        <v>17</v>
      </c>
      <c r="AF81" s="179">
        <v>1</v>
      </c>
      <c r="AG81" s="179">
        <v>3</v>
      </c>
      <c r="AH81" s="123">
        <f t="shared" si="22"/>
        <v>480</v>
      </c>
      <c r="AI81" s="190">
        <f t="shared" si="23"/>
        <v>8.1263064304346031</v>
      </c>
    </row>
    <row r="82" spans="1:35" ht="15" customHeight="1">
      <c r="A82" s="153" t="s">
        <v>307</v>
      </c>
      <c r="B82" s="58" t="s">
        <v>152</v>
      </c>
      <c r="C82" s="81">
        <v>818759</v>
      </c>
      <c r="D82" s="81">
        <v>777192</v>
      </c>
      <c r="E82" s="81">
        <v>1264706</v>
      </c>
      <c r="F82" s="81">
        <v>9989</v>
      </c>
      <c r="G82" s="81">
        <v>0</v>
      </c>
      <c r="H82" s="81">
        <v>871</v>
      </c>
      <c r="I82" s="81">
        <v>62133</v>
      </c>
      <c r="J82" s="111">
        <f t="shared" si="16"/>
        <v>2933650</v>
      </c>
      <c r="K82" s="81">
        <v>0</v>
      </c>
      <c r="L82" s="111">
        <f t="shared" si="17"/>
        <v>2933650</v>
      </c>
      <c r="M82" s="81">
        <v>4790</v>
      </c>
      <c r="N82" s="111">
        <f t="shared" si="18"/>
        <v>2938440</v>
      </c>
      <c r="O82" s="81">
        <v>3174596</v>
      </c>
      <c r="P82" s="115">
        <f t="shared" si="19"/>
        <v>-236156</v>
      </c>
      <c r="Q82" s="179">
        <v>7208222</v>
      </c>
      <c r="R82" s="179">
        <v>8040057</v>
      </c>
      <c r="S82" s="179">
        <v>19108800</v>
      </c>
      <c r="T82" s="179">
        <v>147173</v>
      </c>
      <c r="U82" s="179">
        <v>0</v>
      </c>
      <c r="V82" s="179">
        <v>3936</v>
      </c>
      <c r="W82" s="179">
        <v>811005</v>
      </c>
      <c r="X82" s="119">
        <f t="shared" si="20"/>
        <v>35319193</v>
      </c>
      <c r="Y82" s="179">
        <v>0</v>
      </c>
      <c r="Z82" s="123">
        <f t="shared" si="21"/>
        <v>35319193</v>
      </c>
      <c r="AA82" s="179">
        <v>699</v>
      </c>
      <c r="AB82" s="179">
        <v>143</v>
      </c>
      <c r="AC82" s="179">
        <v>1</v>
      </c>
      <c r="AD82" s="179">
        <v>6</v>
      </c>
      <c r="AE82" s="179">
        <v>0</v>
      </c>
      <c r="AF82" s="179">
        <v>1</v>
      </c>
      <c r="AG82" s="179">
        <v>16</v>
      </c>
      <c r="AH82" s="123">
        <f t="shared" si="22"/>
        <v>866</v>
      </c>
      <c r="AI82" s="190">
        <f t="shared" si="23"/>
        <v>8.306107107260349</v>
      </c>
    </row>
    <row r="83" spans="1:35" ht="15" customHeight="1">
      <c r="A83" s="153" t="s">
        <v>284</v>
      </c>
      <c r="B83" s="17" t="s">
        <v>153</v>
      </c>
      <c r="C83" s="81">
        <v>807634</v>
      </c>
      <c r="D83" s="81">
        <v>229625</v>
      </c>
      <c r="E83" s="81">
        <v>351313</v>
      </c>
      <c r="F83" s="81">
        <v>0</v>
      </c>
      <c r="G83" s="81">
        <v>0</v>
      </c>
      <c r="H83" s="81">
        <v>0</v>
      </c>
      <c r="I83" s="81">
        <v>101206</v>
      </c>
      <c r="J83" s="111">
        <f t="shared" si="16"/>
        <v>1489778</v>
      </c>
      <c r="K83" s="81">
        <v>0</v>
      </c>
      <c r="L83" s="111">
        <f t="shared" si="17"/>
        <v>1489778</v>
      </c>
      <c r="M83" s="81">
        <v>0</v>
      </c>
      <c r="N83" s="111">
        <f t="shared" si="18"/>
        <v>1489778</v>
      </c>
      <c r="O83" s="81">
        <v>1437393</v>
      </c>
      <c r="P83" s="115">
        <f t="shared" si="19"/>
        <v>52385</v>
      </c>
      <c r="Q83" s="179">
        <v>6939207</v>
      </c>
      <c r="R83" s="179">
        <v>1633223</v>
      </c>
      <c r="S83" s="179">
        <v>3720899</v>
      </c>
      <c r="T83" s="179">
        <v>0</v>
      </c>
      <c r="U83" s="179">
        <v>0</v>
      </c>
      <c r="V83" s="179">
        <v>0</v>
      </c>
      <c r="W83" s="179">
        <v>1039577</v>
      </c>
      <c r="X83" s="119">
        <f t="shared" si="20"/>
        <v>13332906</v>
      </c>
      <c r="Y83" s="179">
        <v>0</v>
      </c>
      <c r="Z83" s="123">
        <f t="shared" si="21"/>
        <v>13332906</v>
      </c>
      <c r="AA83" s="179">
        <v>579</v>
      </c>
      <c r="AB83" s="179">
        <v>121</v>
      </c>
      <c r="AC83" s="179">
        <v>20</v>
      </c>
      <c r="AD83" s="179">
        <v>0</v>
      </c>
      <c r="AE83" s="179">
        <v>0</v>
      </c>
      <c r="AF83" s="179">
        <v>0</v>
      </c>
      <c r="AG83" s="179">
        <v>30</v>
      </c>
      <c r="AH83" s="123">
        <f t="shared" si="22"/>
        <v>750</v>
      </c>
      <c r="AI83" s="190">
        <f t="shared" si="23"/>
        <v>11.173693116864396</v>
      </c>
    </row>
    <row r="84" spans="1:35" ht="15" customHeight="1">
      <c r="A84" s="150">
        <v>718</v>
      </c>
      <c r="B84" s="148" t="s">
        <v>154</v>
      </c>
      <c r="C84" s="81">
        <v>2890945</v>
      </c>
      <c r="D84" s="81">
        <v>1880310</v>
      </c>
      <c r="E84" s="81">
        <v>2376349</v>
      </c>
      <c r="F84" s="81">
        <v>24536</v>
      </c>
      <c r="G84" s="81">
        <v>0</v>
      </c>
      <c r="H84" s="81">
        <v>0</v>
      </c>
      <c r="I84" s="81">
        <v>282932</v>
      </c>
      <c r="J84" s="111">
        <f t="shared" si="16"/>
        <v>7455072</v>
      </c>
      <c r="K84" s="81">
        <v>0</v>
      </c>
      <c r="L84" s="111">
        <f t="shared" si="17"/>
        <v>7455072</v>
      </c>
      <c r="M84" s="81">
        <v>905337</v>
      </c>
      <c r="N84" s="111">
        <f t="shared" si="18"/>
        <v>8360409</v>
      </c>
      <c r="O84" s="81">
        <v>7845303</v>
      </c>
      <c r="P84" s="115">
        <f t="shared" si="19"/>
        <v>515106</v>
      </c>
      <c r="Q84" s="179">
        <v>23815009</v>
      </c>
      <c r="R84" s="179">
        <v>16774773</v>
      </c>
      <c r="S84" s="179">
        <v>24135390</v>
      </c>
      <c r="T84" s="179">
        <v>227926</v>
      </c>
      <c r="U84" s="179">
        <v>0</v>
      </c>
      <c r="V84" s="179">
        <v>0</v>
      </c>
      <c r="W84" s="179">
        <v>2724055</v>
      </c>
      <c r="X84" s="119">
        <f t="shared" si="20"/>
        <v>67677153</v>
      </c>
      <c r="Y84" s="179">
        <v>0</v>
      </c>
      <c r="Z84" s="123">
        <f t="shared" si="21"/>
        <v>67677153</v>
      </c>
      <c r="AA84" s="179">
        <v>2807</v>
      </c>
      <c r="AB84" s="179">
        <v>491</v>
      </c>
      <c r="AC84" s="179">
        <v>21</v>
      </c>
      <c r="AD84" s="179">
        <v>10</v>
      </c>
      <c r="AE84" s="179">
        <v>0</v>
      </c>
      <c r="AF84" s="179">
        <v>0</v>
      </c>
      <c r="AG84" s="179">
        <v>63</v>
      </c>
      <c r="AH84" s="123">
        <f t="shared" si="22"/>
        <v>3392</v>
      </c>
      <c r="AI84" s="190">
        <f t="shared" si="23"/>
        <v>11.015640684530569</v>
      </c>
    </row>
    <row r="85" spans="1:35" ht="15" customHeight="1">
      <c r="A85" s="150">
        <v>719</v>
      </c>
      <c r="B85" s="58" t="s">
        <v>155</v>
      </c>
      <c r="C85" s="81">
        <v>159487</v>
      </c>
      <c r="D85" s="81">
        <v>87276</v>
      </c>
      <c r="E85" s="81">
        <v>0</v>
      </c>
      <c r="F85" s="81">
        <v>5861</v>
      </c>
      <c r="G85" s="81">
        <v>0</v>
      </c>
      <c r="H85" s="81">
        <v>480</v>
      </c>
      <c r="I85" s="81">
        <v>29335</v>
      </c>
      <c r="J85" s="111">
        <f t="shared" si="16"/>
        <v>282439</v>
      </c>
      <c r="K85" s="81">
        <v>0</v>
      </c>
      <c r="L85" s="111">
        <f t="shared" si="17"/>
        <v>282439</v>
      </c>
      <c r="M85" s="81">
        <v>6568</v>
      </c>
      <c r="N85" s="111">
        <f t="shared" si="18"/>
        <v>289007</v>
      </c>
      <c r="O85" s="81">
        <v>213613</v>
      </c>
      <c r="P85" s="115">
        <f t="shared" si="19"/>
        <v>75394</v>
      </c>
      <c r="Q85" s="179">
        <v>1062117</v>
      </c>
      <c r="R85" s="179">
        <v>559728</v>
      </c>
      <c r="S85" s="179">
        <v>0</v>
      </c>
      <c r="T85" s="179">
        <v>16530</v>
      </c>
      <c r="U85" s="179">
        <v>0</v>
      </c>
      <c r="V85" s="179">
        <v>890</v>
      </c>
      <c r="W85" s="179">
        <v>180033</v>
      </c>
      <c r="X85" s="119">
        <f t="shared" si="20"/>
        <v>1819298</v>
      </c>
      <c r="Y85" s="179">
        <v>0</v>
      </c>
      <c r="Z85" s="123">
        <f t="shared" si="21"/>
        <v>1819298</v>
      </c>
      <c r="AA85" s="179">
        <v>135</v>
      </c>
      <c r="AB85" s="179">
        <v>41</v>
      </c>
      <c r="AC85" s="179">
        <v>0</v>
      </c>
      <c r="AD85" s="179">
        <v>1</v>
      </c>
      <c r="AE85" s="179">
        <v>0</v>
      </c>
      <c r="AF85" s="179">
        <v>1</v>
      </c>
      <c r="AG85" s="179">
        <v>17</v>
      </c>
      <c r="AH85" s="123">
        <f t="shared" si="22"/>
        <v>195</v>
      </c>
      <c r="AI85" s="190">
        <f t="shared" si="23"/>
        <v>15.524614439195778</v>
      </c>
    </row>
    <row r="86" spans="1:35" ht="15" customHeight="1">
      <c r="A86" s="150">
        <v>720</v>
      </c>
      <c r="B86" s="148" t="s">
        <v>156</v>
      </c>
      <c r="C86" s="81">
        <v>414227</v>
      </c>
      <c r="D86" s="81">
        <v>164712</v>
      </c>
      <c r="E86" s="81">
        <v>198625</v>
      </c>
      <c r="F86" s="81">
        <v>10548</v>
      </c>
      <c r="G86" s="81">
        <v>29493</v>
      </c>
      <c r="H86" s="81">
        <v>0</v>
      </c>
      <c r="I86" s="81">
        <v>44022</v>
      </c>
      <c r="J86" s="111">
        <f t="shared" si="16"/>
        <v>861627</v>
      </c>
      <c r="K86" s="81">
        <v>0</v>
      </c>
      <c r="L86" s="111">
        <f t="shared" si="17"/>
        <v>861627</v>
      </c>
      <c r="M86" s="81">
        <v>39522</v>
      </c>
      <c r="N86" s="111">
        <f t="shared" si="18"/>
        <v>901149</v>
      </c>
      <c r="O86" s="81">
        <v>848754</v>
      </c>
      <c r="P86" s="115">
        <f t="shared" si="19"/>
        <v>52395</v>
      </c>
      <c r="Q86" s="179">
        <v>3205946</v>
      </c>
      <c r="R86" s="179">
        <v>1267229</v>
      </c>
      <c r="S86" s="179">
        <v>1600040</v>
      </c>
      <c r="T86" s="179">
        <v>84196</v>
      </c>
      <c r="U86" s="179">
        <v>256360</v>
      </c>
      <c r="V86" s="179">
        <v>0</v>
      </c>
      <c r="W86" s="179">
        <v>380850</v>
      </c>
      <c r="X86" s="119">
        <f t="shared" si="20"/>
        <v>6794621</v>
      </c>
      <c r="Y86" s="179">
        <v>0</v>
      </c>
      <c r="Z86" s="123">
        <f t="shared" si="21"/>
        <v>6794621</v>
      </c>
      <c r="AA86" s="179">
        <v>482</v>
      </c>
      <c r="AB86" s="179">
        <v>108</v>
      </c>
      <c r="AC86" s="179">
        <v>6</v>
      </c>
      <c r="AD86" s="179">
        <v>10</v>
      </c>
      <c r="AE86" s="179">
        <v>5</v>
      </c>
      <c r="AF86" s="179">
        <v>0</v>
      </c>
      <c r="AG86" s="179">
        <v>16</v>
      </c>
      <c r="AH86" s="123">
        <f t="shared" si="22"/>
        <v>627</v>
      </c>
      <c r="AI86" s="190">
        <f t="shared" si="23"/>
        <v>12.681016351022375</v>
      </c>
    </row>
    <row r="87" spans="1:35" ht="15" customHeight="1">
      <c r="A87" s="150">
        <v>721</v>
      </c>
      <c r="B87" s="17" t="s">
        <v>157</v>
      </c>
      <c r="C87" s="81">
        <v>1569352</v>
      </c>
      <c r="D87" s="81">
        <v>550326</v>
      </c>
      <c r="E87" s="81">
        <v>1027481</v>
      </c>
      <c r="F87" s="81">
        <v>33575</v>
      </c>
      <c r="G87" s="81">
        <v>57292</v>
      </c>
      <c r="H87" s="81">
        <v>0</v>
      </c>
      <c r="I87" s="81">
        <v>41507</v>
      </c>
      <c r="J87" s="111">
        <f t="shared" si="16"/>
        <v>3279533</v>
      </c>
      <c r="K87" s="81">
        <v>171092</v>
      </c>
      <c r="L87" s="111">
        <f t="shared" si="17"/>
        <v>3450625</v>
      </c>
      <c r="M87" s="81">
        <v>704848</v>
      </c>
      <c r="N87" s="111">
        <f t="shared" si="18"/>
        <v>4155473</v>
      </c>
      <c r="O87" s="81">
        <v>3550406</v>
      </c>
      <c r="P87" s="115">
        <f t="shared" si="19"/>
        <v>605067</v>
      </c>
      <c r="Q87" s="179">
        <v>14378267</v>
      </c>
      <c r="R87" s="179">
        <v>4215786</v>
      </c>
      <c r="S87" s="179">
        <v>11497419</v>
      </c>
      <c r="T87" s="179">
        <v>351858</v>
      </c>
      <c r="U87" s="179">
        <v>398485</v>
      </c>
      <c r="V87" s="179">
        <v>0</v>
      </c>
      <c r="W87" s="179">
        <v>523486</v>
      </c>
      <c r="X87" s="119">
        <f t="shared" si="20"/>
        <v>31365301</v>
      </c>
      <c r="Y87" s="179">
        <v>607791</v>
      </c>
      <c r="Z87" s="123">
        <f t="shared" si="21"/>
        <v>31973092</v>
      </c>
      <c r="AA87" s="179">
        <v>1220</v>
      </c>
      <c r="AB87" s="179">
        <v>298</v>
      </c>
      <c r="AC87" s="179">
        <v>30</v>
      </c>
      <c r="AD87" s="179">
        <v>9</v>
      </c>
      <c r="AE87" s="179">
        <v>22</v>
      </c>
      <c r="AF87" s="179">
        <v>0</v>
      </c>
      <c r="AG87" s="179">
        <v>4</v>
      </c>
      <c r="AH87" s="123">
        <f t="shared" si="22"/>
        <v>1583</v>
      </c>
      <c r="AI87" s="190">
        <f t="shared" si="23"/>
        <v>10.455927076867523</v>
      </c>
    </row>
    <row r="88" spans="1:35" ht="15" customHeight="1">
      <c r="A88" s="150" t="s">
        <v>285</v>
      </c>
      <c r="B88" s="40" t="s">
        <v>158</v>
      </c>
      <c r="C88" s="81">
        <v>674623</v>
      </c>
      <c r="D88" s="81">
        <v>745557</v>
      </c>
      <c r="E88" s="81">
        <v>425097</v>
      </c>
      <c r="F88" s="81">
        <v>13200</v>
      </c>
      <c r="G88" s="81">
        <v>33623</v>
      </c>
      <c r="H88" s="81">
        <v>0</v>
      </c>
      <c r="I88" s="81">
        <v>33988</v>
      </c>
      <c r="J88" s="111">
        <f t="shared" si="16"/>
        <v>1926088</v>
      </c>
      <c r="K88" s="81">
        <v>0</v>
      </c>
      <c r="L88" s="111">
        <f t="shared" si="17"/>
        <v>1926088</v>
      </c>
      <c r="M88" s="81">
        <v>236524</v>
      </c>
      <c r="N88" s="111">
        <f t="shared" si="18"/>
        <v>2162612</v>
      </c>
      <c r="O88" s="81">
        <v>0</v>
      </c>
      <c r="P88" s="115">
        <f t="shared" si="19"/>
        <v>2162612</v>
      </c>
      <c r="Q88" s="179">
        <v>7156435</v>
      </c>
      <c r="R88" s="179">
        <v>7096933</v>
      </c>
      <c r="S88" s="179">
        <v>5375786</v>
      </c>
      <c r="T88" s="179">
        <v>123618</v>
      </c>
      <c r="U88" s="179">
        <v>321244</v>
      </c>
      <c r="V88" s="179">
        <v>0</v>
      </c>
      <c r="W88" s="179">
        <v>325471</v>
      </c>
      <c r="X88" s="119">
        <f t="shared" si="20"/>
        <v>20399487</v>
      </c>
      <c r="Y88" s="179">
        <v>0</v>
      </c>
      <c r="Z88" s="123">
        <f t="shared" si="21"/>
        <v>20399487</v>
      </c>
      <c r="AA88" s="179">
        <v>703</v>
      </c>
      <c r="AB88" s="179">
        <v>174</v>
      </c>
      <c r="AC88" s="179">
        <v>2</v>
      </c>
      <c r="AD88" s="179">
        <v>6</v>
      </c>
      <c r="AE88" s="179">
        <v>15</v>
      </c>
      <c r="AF88" s="179">
        <v>0</v>
      </c>
      <c r="AG88" s="179">
        <v>12</v>
      </c>
      <c r="AH88" s="123">
        <f t="shared" si="22"/>
        <v>912</v>
      </c>
      <c r="AI88" s="190">
        <f t="shared" si="23"/>
        <v>9.4418452777758581</v>
      </c>
    </row>
    <row r="89" spans="1:35" ht="15" customHeight="1">
      <c r="A89" s="150">
        <v>724</v>
      </c>
      <c r="B89" s="148" t="s">
        <v>159</v>
      </c>
      <c r="C89" s="81">
        <v>3549492</v>
      </c>
      <c r="D89" s="81">
        <v>5001411</v>
      </c>
      <c r="E89" s="81">
        <v>0</v>
      </c>
      <c r="F89" s="81">
        <v>0</v>
      </c>
      <c r="G89" s="81">
        <v>0</v>
      </c>
      <c r="H89" s="81">
        <v>0</v>
      </c>
      <c r="I89" s="81">
        <v>0</v>
      </c>
      <c r="J89" s="111">
        <f t="shared" si="16"/>
        <v>8550903</v>
      </c>
      <c r="K89" s="81">
        <v>7369</v>
      </c>
      <c r="L89" s="111">
        <f t="shared" si="17"/>
        <v>8558272</v>
      </c>
      <c r="M89" s="81">
        <v>336545</v>
      </c>
      <c r="N89" s="111">
        <f t="shared" si="18"/>
        <v>8894817</v>
      </c>
      <c r="O89" s="81">
        <v>7661364</v>
      </c>
      <c r="P89" s="115">
        <f t="shared" si="19"/>
        <v>1233453</v>
      </c>
      <c r="Q89" s="179">
        <v>27492531</v>
      </c>
      <c r="R89" s="179">
        <v>40870276</v>
      </c>
      <c r="S89" s="179">
        <v>0</v>
      </c>
      <c r="T89" s="179">
        <v>0</v>
      </c>
      <c r="U89" s="179">
        <v>0</v>
      </c>
      <c r="V89" s="179">
        <v>0</v>
      </c>
      <c r="W89" s="179">
        <v>0</v>
      </c>
      <c r="X89" s="119">
        <f t="shared" si="20"/>
        <v>68362807</v>
      </c>
      <c r="Y89" s="179">
        <v>270606</v>
      </c>
      <c r="Z89" s="123">
        <f t="shared" si="21"/>
        <v>68633413</v>
      </c>
      <c r="AA89" s="179">
        <v>3446</v>
      </c>
      <c r="AB89" s="179">
        <v>593</v>
      </c>
      <c r="AC89" s="179">
        <v>0</v>
      </c>
      <c r="AD89" s="179">
        <v>0</v>
      </c>
      <c r="AE89" s="179">
        <v>0</v>
      </c>
      <c r="AF89" s="179">
        <v>0</v>
      </c>
      <c r="AG89" s="179">
        <v>0</v>
      </c>
      <c r="AH89" s="123">
        <f t="shared" si="22"/>
        <v>4039</v>
      </c>
      <c r="AI89" s="190">
        <f t="shared" si="23"/>
        <v>12.508121557969378</v>
      </c>
    </row>
    <row r="90" spans="1:35" ht="15" customHeight="1">
      <c r="A90" s="150">
        <v>725</v>
      </c>
      <c r="B90" s="148" t="s">
        <v>160</v>
      </c>
      <c r="C90" s="81">
        <v>11748584</v>
      </c>
      <c r="D90" s="81">
        <v>10448742</v>
      </c>
      <c r="E90" s="81">
        <v>35128979</v>
      </c>
      <c r="F90" s="81">
        <v>0</v>
      </c>
      <c r="G90" s="81">
        <v>443909</v>
      </c>
      <c r="H90" s="81">
        <v>0</v>
      </c>
      <c r="I90" s="81">
        <v>1149940</v>
      </c>
      <c r="J90" s="111">
        <f t="shared" si="16"/>
        <v>58920154</v>
      </c>
      <c r="K90" s="81">
        <v>0</v>
      </c>
      <c r="L90" s="111">
        <f t="shared" si="17"/>
        <v>58920154</v>
      </c>
      <c r="M90" s="81">
        <v>1002284</v>
      </c>
      <c r="N90" s="111">
        <f t="shared" si="18"/>
        <v>59922438</v>
      </c>
      <c r="O90" s="81">
        <v>46495298</v>
      </c>
      <c r="P90" s="115">
        <f t="shared" si="19"/>
        <v>13427140</v>
      </c>
      <c r="Q90" s="179">
        <v>99816572</v>
      </c>
      <c r="R90" s="179">
        <v>115405261</v>
      </c>
      <c r="S90" s="179">
        <v>601984932</v>
      </c>
      <c r="T90" s="179">
        <v>0</v>
      </c>
      <c r="U90" s="179">
        <v>5900297</v>
      </c>
      <c r="V90" s="179">
        <v>0</v>
      </c>
      <c r="W90" s="179">
        <v>17831877</v>
      </c>
      <c r="X90" s="119">
        <f t="shared" si="20"/>
        <v>840938939</v>
      </c>
      <c r="Y90" s="179">
        <v>0</v>
      </c>
      <c r="Z90" s="123">
        <f t="shared" si="21"/>
        <v>840938939</v>
      </c>
      <c r="AA90" s="179">
        <v>9958</v>
      </c>
      <c r="AB90" s="179">
        <v>1490</v>
      </c>
      <c r="AC90" s="179">
        <v>14</v>
      </c>
      <c r="AD90" s="179">
        <v>0</v>
      </c>
      <c r="AE90" s="179">
        <v>27</v>
      </c>
      <c r="AF90" s="179">
        <v>0</v>
      </c>
      <c r="AG90" s="179">
        <v>36</v>
      </c>
      <c r="AH90" s="123">
        <f t="shared" si="22"/>
        <v>11525</v>
      </c>
      <c r="AI90" s="190">
        <f t="shared" si="23"/>
        <v>7.0064723212918079</v>
      </c>
    </row>
    <row r="91" spans="1:35" ht="15" customHeight="1">
      <c r="A91" s="150">
        <v>726</v>
      </c>
      <c r="B91" s="149" t="s">
        <v>161</v>
      </c>
      <c r="C91" s="81">
        <v>485708</v>
      </c>
      <c r="D91" s="81">
        <v>133936</v>
      </c>
      <c r="E91" s="81">
        <v>0</v>
      </c>
      <c r="F91" s="81">
        <v>8400</v>
      </c>
      <c r="G91" s="81">
        <v>0</v>
      </c>
      <c r="H91" s="81">
        <v>411</v>
      </c>
      <c r="I91" s="81">
        <v>155843</v>
      </c>
      <c r="J91" s="111">
        <f t="shared" si="16"/>
        <v>784298</v>
      </c>
      <c r="K91" s="81">
        <v>0</v>
      </c>
      <c r="L91" s="111">
        <f t="shared" si="17"/>
        <v>784298</v>
      </c>
      <c r="M91" s="81">
        <v>295212</v>
      </c>
      <c r="N91" s="111">
        <f t="shared" si="18"/>
        <v>1079510</v>
      </c>
      <c r="O91" s="81">
        <v>550731</v>
      </c>
      <c r="P91" s="115">
        <f t="shared" si="19"/>
        <v>528779</v>
      </c>
      <c r="Q91" s="179">
        <v>3565097</v>
      </c>
      <c r="R91" s="179">
        <v>1196048</v>
      </c>
      <c r="S91" s="179">
        <v>0</v>
      </c>
      <c r="T91" s="179">
        <v>0</v>
      </c>
      <c r="U91" s="179">
        <v>0</v>
      </c>
      <c r="V91" s="179">
        <v>1853</v>
      </c>
      <c r="W91" s="179">
        <v>5376</v>
      </c>
      <c r="X91" s="119">
        <f t="shared" si="20"/>
        <v>4768374</v>
      </c>
      <c r="Y91" s="179">
        <v>0</v>
      </c>
      <c r="Z91" s="123">
        <f t="shared" si="21"/>
        <v>4768374</v>
      </c>
      <c r="AA91" s="179">
        <v>389</v>
      </c>
      <c r="AB91" s="179">
        <v>55</v>
      </c>
      <c r="AC91" s="179">
        <v>0</v>
      </c>
      <c r="AD91" s="179">
        <v>1</v>
      </c>
      <c r="AE91" s="179">
        <v>0</v>
      </c>
      <c r="AF91" s="179">
        <v>1</v>
      </c>
      <c r="AG91" s="179">
        <v>11</v>
      </c>
      <c r="AH91" s="123">
        <f t="shared" si="22"/>
        <v>457</v>
      </c>
      <c r="AI91" s="190">
        <f t="shared" si="23"/>
        <v>16.447912852473401</v>
      </c>
    </row>
    <row r="92" spans="1:35" ht="15" customHeight="1">
      <c r="A92" s="150">
        <v>727</v>
      </c>
      <c r="B92" s="148" t="s">
        <v>162</v>
      </c>
      <c r="C92" s="81">
        <v>1396530</v>
      </c>
      <c r="D92" s="81">
        <v>1212477</v>
      </c>
      <c r="E92" s="81">
        <v>1942559</v>
      </c>
      <c r="F92" s="81">
        <v>10526</v>
      </c>
      <c r="G92" s="81">
        <v>0</v>
      </c>
      <c r="H92" s="81">
        <v>0</v>
      </c>
      <c r="I92" s="81">
        <v>156336</v>
      </c>
      <c r="J92" s="111">
        <f t="shared" si="16"/>
        <v>4718428</v>
      </c>
      <c r="K92" s="81">
        <v>0</v>
      </c>
      <c r="L92" s="111">
        <f t="shared" si="17"/>
        <v>4718428</v>
      </c>
      <c r="M92" s="81">
        <v>46018</v>
      </c>
      <c r="N92" s="111">
        <f t="shared" si="18"/>
        <v>4764446</v>
      </c>
      <c r="O92" s="81">
        <v>4487112</v>
      </c>
      <c r="P92" s="115">
        <f t="shared" si="19"/>
        <v>277334</v>
      </c>
      <c r="Q92" s="179">
        <v>14218058</v>
      </c>
      <c r="R92" s="179">
        <v>13140146</v>
      </c>
      <c r="S92" s="179">
        <v>28429624</v>
      </c>
      <c r="T92" s="179">
        <v>102986</v>
      </c>
      <c r="U92" s="179">
        <v>0</v>
      </c>
      <c r="V92" s="179">
        <v>0</v>
      </c>
      <c r="W92" s="179">
        <v>1972593</v>
      </c>
      <c r="X92" s="119">
        <f t="shared" si="20"/>
        <v>57863407</v>
      </c>
      <c r="Y92" s="179">
        <v>0</v>
      </c>
      <c r="Z92" s="123">
        <f t="shared" si="21"/>
        <v>57863407</v>
      </c>
      <c r="AA92" s="179">
        <v>1668</v>
      </c>
      <c r="AB92" s="179">
        <v>288</v>
      </c>
      <c r="AC92" s="179">
        <v>13</v>
      </c>
      <c r="AD92" s="179">
        <v>433</v>
      </c>
      <c r="AE92" s="179">
        <v>0</v>
      </c>
      <c r="AF92" s="179">
        <v>0</v>
      </c>
      <c r="AG92" s="179">
        <v>43</v>
      </c>
      <c r="AH92" s="123">
        <f t="shared" si="22"/>
        <v>2445</v>
      </c>
      <c r="AI92" s="190">
        <f t="shared" si="23"/>
        <v>8.1544247817968962</v>
      </c>
    </row>
    <row r="93" spans="1:35" ht="15" customHeight="1">
      <c r="A93" s="150">
        <v>728</v>
      </c>
      <c r="B93" s="17" t="s">
        <v>163</v>
      </c>
      <c r="C93" s="81">
        <v>1129959</v>
      </c>
      <c r="D93" s="81">
        <v>388105</v>
      </c>
      <c r="E93" s="81">
        <v>0</v>
      </c>
      <c r="F93" s="81">
        <v>0</v>
      </c>
      <c r="G93" s="81">
        <v>141081</v>
      </c>
      <c r="H93" s="81">
        <v>0</v>
      </c>
      <c r="I93" s="81">
        <v>45999</v>
      </c>
      <c r="J93" s="111">
        <f t="shared" si="16"/>
        <v>1705144</v>
      </c>
      <c r="K93" s="81">
        <v>0</v>
      </c>
      <c r="L93" s="111">
        <f t="shared" si="17"/>
        <v>1705144</v>
      </c>
      <c r="M93" s="81">
        <v>1010724</v>
      </c>
      <c r="N93" s="111">
        <f t="shared" si="18"/>
        <v>2715868</v>
      </c>
      <c r="O93" s="81">
        <v>2574562</v>
      </c>
      <c r="P93" s="115">
        <f t="shared" si="19"/>
        <v>141306</v>
      </c>
      <c r="Q93" s="179">
        <v>9168390</v>
      </c>
      <c r="R93" s="179">
        <v>3145039</v>
      </c>
      <c r="S93" s="179">
        <v>0</v>
      </c>
      <c r="T93" s="179">
        <v>0</v>
      </c>
      <c r="U93" s="179">
        <v>1131751</v>
      </c>
      <c r="V93" s="179">
        <v>0</v>
      </c>
      <c r="W93" s="179">
        <v>372524</v>
      </c>
      <c r="X93" s="119">
        <f t="shared" si="20"/>
        <v>13817704</v>
      </c>
      <c r="Y93" s="179">
        <v>0</v>
      </c>
      <c r="Z93" s="123">
        <f t="shared" si="21"/>
        <v>13817704</v>
      </c>
      <c r="AA93" s="179">
        <v>1100</v>
      </c>
      <c r="AB93" s="179">
        <v>114</v>
      </c>
      <c r="AC93" s="179">
        <v>0</v>
      </c>
      <c r="AD93" s="179">
        <v>0</v>
      </c>
      <c r="AE93" s="179">
        <v>18</v>
      </c>
      <c r="AF93" s="179">
        <v>0</v>
      </c>
      <c r="AG93" s="179">
        <v>15</v>
      </c>
      <c r="AH93" s="123">
        <f t="shared" si="22"/>
        <v>1247</v>
      </c>
      <c r="AI93" s="190">
        <f t="shared" si="23"/>
        <v>12.34028460878884</v>
      </c>
    </row>
    <row r="94" spans="1:35" ht="15" customHeight="1">
      <c r="A94" s="155">
        <v>729</v>
      </c>
      <c r="B94" s="17" t="s">
        <v>164</v>
      </c>
      <c r="C94" s="81">
        <v>1203333</v>
      </c>
      <c r="D94" s="81">
        <v>158894</v>
      </c>
      <c r="E94" s="81">
        <v>0</v>
      </c>
      <c r="F94" s="81">
        <v>26205</v>
      </c>
      <c r="G94" s="81">
        <v>384740</v>
      </c>
      <c r="H94" s="81">
        <v>0</v>
      </c>
      <c r="I94" s="81">
        <v>0</v>
      </c>
      <c r="J94" s="111">
        <f t="shared" si="16"/>
        <v>1773172</v>
      </c>
      <c r="K94" s="81">
        <v>15300</v>
      </c>
      <c r="L94" s="111">
        <f t="shared" si="17"/>
        <v>1788472</v>
      </c>
      <c r="M94" s="81">
        <v>22226</v>
      </c>
      <c r="N94" s="111">
        <f t="shared" si="18"/>
        <v>1810698</v>
      </c>
      <c r="O94" s="81">
        <v>1665551</v>
      </c>
      <c r="P94" s="115">
        <f t="shared" si="19"/>
        <v>145147</v>
      </c>
      <c r="Q94" s="179">
        <v>8356227</v>
      </c>
      <c r="R94" s="179">
        <v>2036767</v>
      </c>
      <c r="S94" s="179">
        <v>0</v>
      </c>
      <c r="T94" s="179">
        <v>179087</v>
      </c>
      <c r="U94" s="179">
        <v>2016600</v>
      </c>
      <c r="V94" s="179">
        <v>0</v>
      </c>
      <c r="W94" s="179">
        <v>0</v>
      </c>
      <c r="X94" s="119">
        <f t="shared" si="20"/>
        <v>12588681</v>
      </c>
      <c r="Y94" s="179">
        <v>82222</v>
      </c>
      <c r="Z94" s="123">
        <f t="shared" si="21"/>
        <v>12670903</v>
      </c>
      <c r="AA94" s="179">
        <v>974</v>
      </c>
      <c r="AB94" s="179">
        <v>131</v>
      </c>
      <c r="AC94" s="179">
        <v>0</v>
      </c>
      <c r="AD94" s="179">
        <v>26</v>
      </c>
      <c r="AE94" s="179">
        <v>31</v>
      </c>
      <c r="AF94" s="179">
        <v>0</v>
      </c>
      <c r="AG94" s="179">
        <v>0</v>
      </c>
      <c r="AH94" s="123">
        <f t="shared" si="22"/>
        <v>1162</v>
      </c>
      <c r="AI94" s="190">
        <f t="shared" si="23"/>
        <v>14.085447077418198</v>
      </c>
    </row>
    <row r="95" spans="1:35" ht="15" customHeight="1">
      <c r="A95" s="153">
        <v>730</v>
      </c>
      <c r="B95" s="17" t="s">
        <v>165</v>
      </c>
      <c r="C95" s="81">
        <v>1720036</v>
      </c>
      <c r="D95" s="81">
        <v>561802</v>
      </c>
      <c r="E95" s="81">
        <v>730398</v>
      </c>
      <c r="F95" s="81">
        <v>12970</v>
      </c>
      <c r="G95" s="81">
        <v>13092</v>
      </c>
      <c r="H95" s="81">
        <v>0</v>
      </c>
      <c r="I95" s="81">
        <v>95219</v>
      </c>
      <c r="J95" s="111">
        <f t="shared" si="16"/>
        <v>3133517</v>
      </c>
      <c r="K95" s="81">
        <v>0</v>
      </c>
      <c r="L95" s="111">
        <f t="shared" si="17"/>
        <v>3133517</v>
      </c>
      <c r="M95" s="81">
        <v>155318</v>
      </c>
      <c r="N95" s="111">
        <f t="shared" si="18"/>
        <v>3288835</v>
      </c>
      <c r="O95" s="81">
        <v>3367584</v>
      </c>
      <c r="P95" s="115">
        <f t="shared" si="19"/>
        <v>-78749</v>
      </c>
      <c r="Q95" s="179">
        <v>15933175</v>
      </c>
      <c r="R95" s="179">
        <v>4719823</v>
      </c>
      <c r="S95" s="179">
        <v>8440966</v>
      </c>
      <c r="T95" s="179">
        <v>84967</v>
      </c>
      <c r="U95" s="179">
        <v>133100</v>
      </c>
      <c r="V95" s="179">
        <v>0</v>
      </c>
      <c r="W95" s="179">
        <v>1053294</v>
      </c>
      <c r="X95" s="119">
        <f t="shared" si="20"/>
        <v>30365325</v>
      </c>
      <c r="Y95" s="179">
        <v>0</v>
      </c>
      <c r="Z95" s="123">
        <f t="shared" si="21"/>
        <v>30365325</v>
      </c>
      <c r="AA95" s="179">
        <v>2878</v>
      </c>
      <c r="AB95" s="179">
        <v>364</v>
      </c>
      <c r="AC95" s="179">
        <v>20</v>
      </c>
      <c r="AD95" s="179">
        <v>1</v>
      </c>
      <c r="AE95" s="179">
        <v>9</v>
      </c>
      <c r="AF95" s="179">
        <v>0</v>
      </c>
      <c r="AG95" s="179">
        <v>62</v>
      </c>
      <c r="AH95" s="123">
        <f t="shared" si="22"/>
        <v>3334</v>
      </c>
      <c r="AI95" s="190">
        <f t="shared" si="23"/>
        <v>10.31939226733124</v>
      </c>
    </row>
    <row r="96" spans="1:35" ht="15" customHeight="1">
      <c r="A96" s="150" t="s">
        <v>286</v>
      </c>
      <c r="B96" s="40" t="s">
        <v>166</v>
      </c>
      <c r="C96" s="81">
        <v>2285947</v>
      </c>
      <c r="D96" s="81">
        <v>996395</v>
      </c>
      <c r="E96" s="81">
        <v>4471780</v>
      </c>
      <c r="F96" s="81">
        <v>11772</v>
      </c>
      <c r="G96" s="81">
        <v>0</v>
      </c>
      <c r="H96" s="81">
        <v>0</v>
      </c>
      <c r="I96" s="81">
        <v>0</v>
      </c>
      <c r="J96" s="111">
        <f t="shared" si="16"/>
        <v>7765894</v>
      </c>
      <c r="K96" s="81">
        <v>0</v>
      </c>
      <c r="L96" s="111">
        <f t="shared" si="17"/>
        <v>7765894</v>
      </c>
      <c r="M96" s="81">
        <v>0</v>
      </c>
      <c r="N96" s="111">
        <f t="shared" si="18"/>
        <v>7765894</v>
      </c>
      <c r="O96" s="81">
        <v>7240286</v>
      </c>
      <c r="P96" s="115">
        <f t="shared" si="19"/>
        <v>525608</v>
      </c>
      <c r="Q96" s="179">
        <v>23585969</v>
      </c>
      <c r="R96" s="179">
        <v>10252951</v>
      </c>
      <c r="S96" s="179">
        <v>52731962</v>
      </c>
      <c r="T96" s="179">
        <v>116106</v>
      </c>
      <c r="U96" s="179">
        <v>0</v>
      </c>
      <c r="V96" s="179">
        <v>0</v>
      </c>
      <c r="W96" s="179">
        <v>0</v>
      </c>
      <c r="X96" s="119">
        <f t="shared" si="20"/>
        <v>86686988</v>
      </c>
      <c r="Y96" s="179">
        <v>0</v>
      </c>
      <c r="Z96" s="123">
        <f t="shared" si="21"/>
        <v>86686988</v>
      </c>
      <c r="AA96" s="179">
        <v>1956</v>
      </c>
      <c r="AB96" s="179">
        <v>329</v>
      </c>
      <c r="AC96" s="179">
        <v>73</v>
      </c>
      <c r="AD96" s="179">
        <v>0</v>
      </c>
      <c r="AE96" s="179">
        <v>0</v>
      </c>
      <c r="AF96" s="179">
        <v>0</v>
      </c>
      <c r="AG96" s="179">
        <v>0</v>
      </c>
      <c r="AH96" s="123">
        <f t="shared" si="22"/>
        <v>2358</v>
      </c>
      <c r="AI96" s="190">
        <f t="shared" si="23"/>
        <v>8.9585463506933714</v>
      </c>
    </row>
    <row r="97" spans="1:35" ht="15" customHeight="1">
      <c r="A97" s="150">
        <v>732</v>
      </c>
      <c r="B97" s="17" t="s">
        <v>167</v>
      </c>
      <c r="C97" s="81">
        <v>214371</v>
      </c>
      <c r="D97" s="81">
        <v>34519</v>
      </c>
      <c r="E97" s="81">
        <v>0</v>
      </c>
      <c r="F97" s="81">
        <v>0</v>
      </c>
      <c r="G97" s="81">
        <v>0</v>
      </c>
      <c r="H97" s="81">
        <v>0</v>
      </c>
      <c r="I97" s="81">
        <v>0</v>
      </c>
      <c r="J97" s="111">
        <f t="shared" si="16"/>
        <v>248890</v>
      </c>
      <c r="K97" s="81">
        <v>0</v>
      </c>
      <c r="L97" s="111">
        <f t="shared" si="17"/>
        <v>248890</v>
      </c>
      <c r="M97" s="81">
        <v>0</v>
      </c>
      <c r="N97" s="111">
        <f t="shared" si="18"/>
        <v>248890</v>
      </c>
      <c r="O97" s="81">
        <v>132370</v>
      </c>
      <c r="P97" s="115">
        <f t="shared" si="19"/>
        <v>116520</v>
      </c>
      <c r="Q97" s="179">
        <v>1562740</v>
      </c>
      <c r="R97" s="179">
        <v>276321</v>
      </c>
      <c r="S97" s="179">
        <v>0</v>
      </c>
      <c r="T97" s="179">
        <v>0</v>
      </c>
      <c r="U97" s="179">
        <v>0</v>
      </c>
      <c r="V97" s="179">
        <v>0</v>
      </c>
      <c r="W97" s="179">
        <v>0</v>
      </c>
      <c r="X97" s="119">
        <f t="shared" si="20"/>
        <v>1839061</v>
      </c>
      <c r="Y97" s="179">
        <v>0</v>
      </c>
      <c r="Z97" s="123">
        <f t="shared" si="21"/>
        <v>1839061</v>
      </c>
      <c r="AA97" s="179">
        <v>216</v>
      </c>
      <c r="AB97" s="179">
        <v>4</v>
      </c>
      <c r="AC97" s="179">
        <v>0</v>
      </c>
      <c r="AD97" s="179">
        <v>0</v>
      </c>
      <c r="AE97" s="179">
        <v>0</v>
      </c>
      <c r="AF97" s="179">
        <v>0</v>
      </c>
      <c r="AG97" s="179">
        <v>0</v>
      </c>
      <c r="AH97" s="123">
        <f t="shared" si="22"/>
        <v>220</v>
      </c>
      <c r="AI97" s="190">
        <f t="shared" si="23"/>
        <v>13.533536951737871</v>
      </c>
    </row>
    <row r="98" spans="1:35" ht="15" customHeight="1">
      <c r="A98" s="150" t="s">
        <v>287</v>
      </c>
      <c r="B98" s="148" t="s">
        <v>168</v>
      </c>
      <c r="C98" s="81">
        <v>1646594.19</v>
      </c>
      <c r="D98" s="81">
        <v>1326028.22</v>
      </c>
      <c r="E98" s="81">
        <v>1873755.31</v>
      </c>
      <c r="F98" s="81">
        <v>15105.16</v>
      </c>
      <c r="G98" s="81">
        <v>18195.580000000002</v>
      </c>
      <c r="H98" s="81">
        <v>0</v>
      </c>
      <c r="I98" s="81">
        <v>42748.1</v>
      </c>
      <c r="J98" s="111">
        <f t="shared" si="16"/>
        <v>4922426.5600000005</v>
      </c>
      <c r="K98" s="81">
        <v>0</v>
      </c>
      <c r="L98" s="111">
        <f t="shared" si="17"/>
        <v>4922426.5600000005</v>
      </c>
      <c r="M98" s="81">
        <v>245244</v>
      </c>
      <c r="N98" s="111">
        <f t="shared" si="18"/>
        <v>5167670.5600000005</v>
      </c>
      <c r="O98" s="81">
        <v>4809663</v>
      </c>
      <c r="P98" s="115">
        <f t="shared" si="19"/>
        <v>358007.56000000052</v>
      </c>
      <c r="Q98" s="179">
        <v>15635416</v>
      </c>
      <c r="R98" s="179">
        <v>14150849</v>
      </c>
      <c r="S98" s="179">
        <v>21885093</v>
      </c>
      <c r="T98" s="179">
        <v>71153</v>
      </c>
      <c r="U98" s="179">
        <v>143857</v>
      </c>
      <c r="V98" s="179">
        <v>0</v>
      </c>
      <c r="W98" s="179">
        <v>463067</v>
      </c>
      <c r="X98" s="119">
        <f t="shared" si="20"/>
        <v>52349435</v>
      </c>
      <c r="Y98" s="179">
        <v>0</v>
      </c>
      <c r="Z98" s="123">
        <f t="shared" si="21"/>
        <v>52349435</v>
      </c>
      <c r="AA98" s="179">
        <v>1856</v>
      </c>
      <c r="AB98" s="179">
        <v>310</v>
      </c>
      <c r="AC98" s="179">
        <v>9</v>
      </c>
      <c r="AD98" s="179">
        <v>210</v>
      </c>
      <c r="AE98" s="179">
        <v>26</v>
      </c>
      <c r="AF98" s="179">
        <v>0</v>
      </c>
      <c r="AG98" s="179">
        <v>2</v>
      </c>
      <c r="AH98" s="123">
        <f t="shared" si="22"/>
        <v>2413</v>
      </c>
      <c r="AI98" s="190">
        <f t="shared" si="23"/>
        <v>9.4030175492820511</v>
      </c>
    </row>
    <row r="99" spans="1:35" ht="15" customHeight="1">
      <c r="A99" s="150">
        <v>733</v>
      </c>
      <c r="B99" s="17" t="s">
        <v>169</v>
      </c>
      <c r="C99" s="81">
        <v>626904</v>
      </c>
      <c r="D99" s="81">
        <v>314004</v>
      </c>
      <c r="E99" s="81">
        <v>374516</v>
      </c>
      <c r="F99" s="81">
        <v>0</v>
      </c>
      <c r="G99" s="81">
        <v>251460</v>
      </c>
      <c r="H99" s="81">
        <v>0</v>
      </c>
      <c r="I99" s="81">
        <v>63015</v>
      </c>
      <c r="J99" s="111">
        <f t="shared" si="16"/>
        <v>1629899</v>
      </c>
      <c r="K99" s="81">
        <v>0</v>
      </c>
      <c r="L99" s="111">
        <f t="shared" si="17"/>
        <v>1629899</v>
      </c>
      <c r="M99" s="81">
        <v>59328</v>
      </c>
      <c r="N99" s="111">
        <f t="shared" si="18"/>
        <v>1689227</v>
      </c>
      <c r="O99" s="81">
        <v>1306128</v>
      </c>
      <c r="P99" s="115">
        <f t="shared" si="19"/>
        <v>383099</v>
      </c>
      <c r="Q99" s="179">
        <v>4990339</v>
      </c>
      <c r="R99" s="179">
        <v>2894991</v>
      </c>
      <c r="S99" s="179">
        <v>2892066</v>
      </c>
      <c r="T99" s="179">
        <v>0</v>
      </c>
      <c r="U99" s="179">
        <v>2256318</v>
      </c>
      <c r="V99" s="179">
        <v>0</v>
      </c>
      <c r="W99" s="179">
        <v>656219</v>
      </c>
      <c r="X99" s="119">
        <f t="shared" si="20"/>
        <v>13689933</v>
      </c>
      <c r="Y99" s="179">
        <v>0</v>
      </c>
      <c r="Z99" s="123">
        <f t="shared" si="21"/>
        <v>13689933</v>
      </c>
      <c r="AA99" s="179">
        <v>550</v>
      </c>
      <c r="AB99" s="179">
        <v>137</v>
      </c>
      <c r="AC99" s="179">
        <v>18</v>
      </c>
      <c r="AD99" s="179">
        <v>0</v>
      </c>
      <c r="AE99" s="179">
        <v>10</v>
      </c>
      <c r="AF99" s="179">
        <v>0</v>
      </c>
      <c r="AG99" s="179">
        <v>4</v>
      </c>
      <c r="AH99" s="123">
        <f t="shared" si="22"/>
        <v>719</v>
      </c>
      <c r="AI99" s="190">
        <f t="shared" si="23"/>
        <v>11.905821598980799</v>
      </c>
    </row>
    <row r="100" spans="1:35" ht="15" customHeight="1">
      <c r="A100" s="150">
        <v>734</v>
      </c>
      <c r="B100" s="58" t="s">
        <v>170</v>
      </c>
      <c r="C100" s="81">
        <v>132193</v>
      </c>
      <c r="D100" s="81">
        <v>5508</v>
      </c>
      <c r="E100" s="81">
        <v>0</v>
      </c>
      <c r="F100" s="81">
        <v>0</v>
      </c>
      <c r="G100" s="81">
        <v>0</v>
      </c>
      <c r="H100" s="81">
        <v>0</v>
      </c>
      <c r="I100" s="81">
        <v>0</v>
      </c>
      <c r="J100" s="111">
        <f t="shared" si="16"/>
        <v>137701</v>
      </c>
      <c r="K100" s="81">
        <v>0</v>
      </c>
      <c r="L100" s="111">
        <f t="shared" si="17"/>
        <v>137701</v>
      </c>
      <c r="M100" s="81">
        <v>0</v>
      </c>
      <c r="N100" s="111">
        <f t="shared" si="18"/>
        <v>137701</v>
      </c>
      <c r="O100" s="81">
        <v>0</v>
      </c>
      <c r="P100" s="115">
        <f t="shared" si="19"/>
        <v>137701</v>
      </c>
      <c r="Q100" s="179">
        <v>2176728</v>
      </c>
      <c r="R100" s="179">
        <v>90697</v>
      </c>
      <c r="S100" s="179">
        <v>0</v>
      </c>
      <c r="T100" s="179">
        <v>0</v>
      </c>
      <c r="U100" s="179">
        <v>0</v>
      </c>
      <c r="V100" s="179">
        <v>0</v>
      </c>
      <c r="W100" s="179">
        <v>0</v>
      </c>
      <c r="X100" s="119">
        <f t="shared" si="20"/>
        <v>2267425</v>
      </c>
      <c r="Y100" s="179">
        <v>0</v>
      </c>
      <c r="Z100" s="123">
        <f t="shared" si="21"/>
        <v>2267425</v>
      </c>
      <c r="AA100" s="179">
        <v>113</v>
      </c>
      <c r="AB100" s="179">
        <v>16</v>
      </c>
      <c r="AC100" s="179">
        <v>0</v>
      </c>
      <c r="AD100" s="179">
        <v>0</v>
      </c>
      <c r="AE100" s="179">
        <v>0</v>
      </c>
      <c r="AF100" s="179">
        <v>0</v>
      </c>
      <c r="AG100" s="179">
        <v>0</v>
      </c>
      <c r="AH100" s="123">
        <f t="shared" si="22"/>
        <v>129</v>
      </c>
      <c r="AI100" s="190">
        <f t="shared" si="23"/>
        <v>6.0730123377840499</v>
      </c>
    </row>
    <row r="101" spans="1:35" ht="15" customHeight="1">
      <c r="A101" s="150">
        <v>735</v>
      </c>
      <c r="B101" s="17" t="s">
        <v>171</v>
      </c>
      <c r="C101" s="81">
        <v>581472</v>
      </c>
      <c r="D101" s="81">
        <v>385389</v>
      </c>
      <c r="E101" s="81">
        <v>0</v>
      </c>
      <c r="F101" s="81">
        <v>0</v>
      </c>
      <c r="G101" s="81">
        <v>0</v>
      </c>
      <c r="H101" s="81">
        <v>0</v>
      </c>
      <c r="I101" s="81">
        <v>42078</v>
      </c>
      <c r="J101" s="111">
        <f t="shared" si="16"/>
        <v>1008939</v>
      </c>
      <c r="K101" s="81">
        <v>0</v>
      </c>
      <c r="L101" s="111">
        <f t="shared" si="17"/>
        <v>1008939</v>
      </c>
      <c r="M101" s="81">
        <v>115362</v>
      </c>
      <c r="N101" s="111">
        <f t="shared" si="18"/>
        <v>1124301</v>
      </c>
      <c r="O101" s="81">
        <v>1028728</v>
      </c>
      <c r="P101" s="115">
        <f t="shared" si="19"/>
        <v>95573</v>
      </c>
      <c r="Q101" s="179">
        <v>5151950</v>
      </c>
      <c r="R101" s="179">
        <v>3630728</v>
      </c>
      <c r="S101" s="179">
        <v>0</v>
      </c>
      <c r="T101" s="179">
        <v>0</v>
      </c>
      <c r="U101" s="179">
        <v>0</v>
      </c>
      <c r="V101" s="179">
        <v>0</v>
      </c>
      <c r="W101" s="179">
        <v>360985</v>
      </c>
      <c r="X101" s="119">
        <f t="shared" si="20"/>
        <v>9143663</v>
      </c>
      <c r="Y101" s="179">
        <v>0</v>
      </c>
      <c r="Z101" s="123">
        <f t="shared" si="21"/>
        <v>9143663</v>
      </c>
      <c r="AA101" s="179">
        <v>532</v>
      </c>
      <c r="AB101" s="179">
        <v>116</v>
      </c>
      <c r="AC101" s="179">
        <v>0</v>
      </c>
      <c r="AD101" s="179">
        <v>0</v>
      </c>
      <c r="AE101" s="179">
        <v>0</v>
      </c>
      <c r="AF101" s="179">
        <v>0</v>
      </c>
      <c r="AG101" s="179">
        <v>24</v>
      </c>
      <c r="AH101" s="123">
        <f t="shared" si="22"/>
        <v>672</v>
      </c>
      <c r="AI101" s="190">
        <f t="shared" si="23"/>
        <v>11.034297742600531</v>
      </c>
    </row>
    <row r="102" spans="1:35" ht="15" customHeight="1">
      <c r="A102" s="150">
        <v>736</v>
      </c>
      <c r="B102" s="40" t="s">
        <v>172</v>
      </c>
      <c r="C102" s="81">
        <v>4418006</v>
      </c>
      <c r="D102" s="81">
        <v>2590930</v>
      </c>
      <c r="E102" s="81">
        <v>8758734</v>
      </c>
      <c r="F102" s="81">
        <v>11001</v>
      </c>
      <c r="G102" s="81">
        <v>219381</v>
      </c>
      <c r="H102" s="81">
        <v>0</v>
      </c>
      <c r="I102" s="81">
        <v>160724</v>
      </c>
      <c r="J102" s="111">
        <f t="shared" si="16"/>
        <v>16158776</v>
      </c>
      <c r="K102" s="81">
        <v>0</v>
      </c>
      <c r="L102" s="111">
        <f t="shared" si="17"/>
        <v>16158776</v>
      </c>
      <c r="M102" s="81">
        <v>3556601</v>
      </c>
      <c r="N102" s="111">
        <f t="shared" si="18"/>
        <v>19715377</v>
      </c>
      <c r="O102" s="81">
        <v>18071859</v>
      </c>
      <c r="P102" s="115">
        <f t="shared" si="19"/>
        <v>1643518</v>
      </c>
      <c r="Q102" s="179">
        <v>37390342</v>
      </c>
      <c r="R102" s="179">
        <v>22165389</v>
      </c>
      <c r="S102" s="179">
        <v>110748095</v>
      </c>
      <c r="T102" s="179">
        <v>103779</v>
      </c>
      <c r="U102" s="179">
        <v>1929388</v>
      </c>
      <c r="V102" s="179">
        <v>0</v>
      </c>
      <c r="W102" s="179">
        <v>1495342</v>
      </c>
      <c r="X102" s="119">
        <f t="shared" si="20"/>
        <v>173832335</v>
      </c>
      <c r="Y102" s="179">
        <v>0</v>
      </c>
      <c r="Z102" s="123">
        <f t="shared" si="21"/>
        <v>173832335</v>
      </c>
      <c r="AA102" s="179">
        <v>4162</v>
      </c>
      <c r="AB102" s="179">
        <v>704</v>
      </c>
      <c r="AC102" s="179">
        <v>41</v>
      </c>
      <c r="AD102" s="179">
        <v>17</v>
      </c>
      <c r="AE102" s="179">
        <v>39</v>
      </c>
      <c r="AF102" s="179">
        <v>0</v>
      </c>
      <c r="AG102" s="179">
        <v>8</v>
      </c>
      <c r="AH102" s="123">
        <f t="shared" si="22"/>
        <v>4971</v>
      </c>
      <c r="AI102" s="190">
        <f t="shared" si="23"/>
        <v>9.2956100486137974</v>
      </c>
    </row>
    <row r="103" spans="1:35" ht="15" customHeight="1">
      <c r="A103" s="150">
        <v>738</v>
      </c>
      <c r="B103" s="58" t="s">
        <v>173</v>
      </c>
      <c r="C103" s="81">
        <v>957992</v>
      </c>
      <c r="D103" s="81">
        <v>718700</v>
      </c>
      <c r="E103" s="81">
        <v>13708</v>
      </c>
      <c r="F103" s="81">
        <v>0</v>
      </c>
      <c r="G103" s="81">
        <v>214392</v>
      </c>
      <c r="H103" s="81">
        <v>0</v>
      </c>
      <c r="I103" s="81">
        <v>65852</v>
      </c>
      <c r="J103" s="111">
        <f t="shared" si="16"/>
        <v>1970644</v>
      </c>
      <c r="K103" s="81">
        <v>0</v>
      </c>
      <c r="L103" s="111">
        <f t="shared" si="17"/>
        <v>1970644</v>
      </c>
      <c r="M103" s="81">
        <v>60468</v>
      </c>
      <c r="N103" s="111">
        <f t="shared" si="18"/>
        <v>2031112</v>
      </c>
      <c r="O103" s="81">
        <v>1715354</v>
      </c>
      <c r="P103" s="115">
        <f t="shared" si="19"/>
        <v>315758</v>
      </c>
      <c r="Q103" s="179">
        <v>9147163</v>
      </c>
      <c r="R103" s="179">
        <v>7413680</v>
      </c>
      <c r="S103" s="179">
        <v>149480</v>
      </c>
      <c r="T103" s="179">
        <v>0</v>
      </c>
      <c r="U103" s="179">
        <v>2303124</v>
      </c>
      <c r="V103" s="179">
        <v>0</v>
      </c>
      <c r="W103" s="179">
        <v>924538</v>
      </c>
      <c r="X103" s="119">
        <f t="shared" si="20"/>
        <v>19937985</v>
      </c>
      <c r="Y103" s="179">
        <v>0</v>
      </c>
      <c r="Z103" s="123">
        <f t="shared" si="21"/>
        <v>19937985</v>
      </c>
      <c r="AA103" s="179">
        <v>939</v>
      </c>
      <c r="AB103" s="179">
        <v>179</v>
      </c>
      <c r="AC103" s="179">
        <v>1</v>
      </c>
      <c r="AD103" s="179">
        <v>0</v>
      </c>
      <c r="AE103" s="179">
        <v>15</v>
      </c>
      <c r="AF103" s="179">
        <v>0</v>
      </c>
      <c r="AG103" s="179">
        <v>26</v>
      </c>
      <c r="AH103" s="123">
        <f t="shared" si="22"/>
        <v>1160</v>
      </c>
      <c r="AI103" s="190">
        <f t="shared" si="23"/>
        <v>9.883867401846274</v>
      </c>
    </row>
    <row r="104" spans="1:35" ht="15" customHeight="1">
      <c r="A104" s="153" t="s">
        <v>288</v>
      </c>
      <c r="B104" s="148" t="s">
        <v>174</v>
      </c>
      <c r="C104" s="81">
        <v>582450</v>
      </c>
      <c r="D104" s="81">
        <v>328027</v>
      </c>
      <c r="E104" s="81">
        <v>0</v>
      </c>
      <c r="F104" s="81">
        <v>0</v>
      </c>
      <c r="G104" s="81">
        <v>0</v>
      </c>
      <c r="H104" s="81">
        <v>0</v>
      </c>
      <c r="I104" s="81">
        <v>86194</v>
      </c>
      <c r="J104" s="111">
        <f t="shared" si="16"/>
        <v>996671</v>
      </c>
      <c r="K104" s="81">
        <v>0</v>
      </c>
      <c r="L104" s="111">
        <f t="shared" si="17"/>
        <v>996671</v>
      </c>
      <c r="M104" s="81">
        <v>0</v>
      </c>
      <c r="N104" s="111">
        <f t="shared" si="18"/>
        <v>996671</v>
      </c>
      <c r="O104" s="81">
        <v>967022</v>
      </c>
      <c r="P104" s="115">
        <f t="shared" si="19"/>
        <v>29649</v>
      </c>
      <c r="Q104" s="179">
        <v>3837507</v>
      </c>
      <c r="R104" s="179">
        <v>2623638</v>
      </c>
      <c r="S104" s="179">
        <v>0</v>
      </c>
      <c r="T104" s="179">
        <v>0</v>
      </c>
      <c r="U104" s="179">
        <v>0</v>
      </c>
      <c r="V104" s="179">
        <v>0</v>
      </c>
      <c r="W104" s="179">
        <v>659306</v>
      </c>
      <c r="X104" s="119">
        <f t="shared" si="20"/>
        <v>7120451</v>
      </c>
      <c r="Y104" s="179">
        <v>0</v>
      </c>
      <c r="Z104" s="123">
        <f t="shared" si="21"/>
        <v>7120451</v>
      </c>
      <c r="AA104" s="179">
        <v>514</v>
      </c>
      <c r="AB104" s="179">
        <v>102</v>
      </c>
      <c r="AC104" s="179">
        <v>0</v>
      </c>
      <c r="AD104" s="179">
        <v>0</v>
      </c>
      <c r="AE104" s="179">
        <v>0</v>
      </c>
      <c r="AF104" s="179">
        <v>0</v>
      </c>
      <c r="AG104" s="179">
        <v>21</v>
      </c>
      <c r="AH104" s="123">
        <f t="shared" si="22"/>
        <v>637</v>
      </c>
      <c r="AI104" s="190">
        <f t="shared" si="23"/>
        <v>13.99730157541987</v>
      </c>
    </row>
    <row r="105" spans="1:35" ht="15" customHeight="1">
      <c r="A105" s="153">
        <v>740</v>
      </c>
      <c r="B105" s="149" t="s">
        <v>175</v>
      </c>
      <c r="C105" s="81">
        <v>509084.03</v>
      </c>
      <c r="D105" s="81">
        <v>287314.08</v>
      </c>
      <c r="E105" s="81">
        <v>0</v>
      </c>
      <c r="F105" s="81">
        <v>788.62</v>
      </c>
      <c r="G105" s="81">
        <v>91092.91</v>
      </c>
      <c r="H105" s="81">
        <v>0</v>
      </c>
      <c r="I105" s="81">
        <v>17512.96</v>
      </c>
      <c r="J105" s="111">
        <f t="shared" si="16"/>
        <v>905792.60000000009</v>
      </c>
      <c r="K105" s="81">
        <v>0</v>
      </c>
      <c r="L105" s="111">
        <f t="shared" si="17"/>
        <v>905792.60000000009</v>
      </c>
      <c r="M105" s="81">
        <v>83462.44</v>
      </c>
      <c r="N105" s="111">
        <f t="shared" si="18"/>
        <v>989255.04</v>
      </c>
      <c r="O105" s="81">
        <v>1008989.23</v>
      </c>
      <c r="P105" s="115">
        <f t="shared" si="19"/>
        <v>-19734.189999999944</v>
      </c>
      <c r="Q105" s="179">
        <v>4442596</v>
      </c>
      <c r="R105" s="179">
        <v>2637135</v>
      </c>
      <c r="S105" s="179">
        <v>0</v>
      </c>
      <c r="T105" s="179">
        <v>14738</v>
      </c>
      <c r="U105" s="179">
        <v>1056240</v>
      </c>
      <c r="V105" s="179">
        <v>0</v>
      </c>
      <c r="W105" s="179">
        <v>517804</v>
      </c>
      <c r="X105" s="119">
        <f t="shared" si="20"/>
        <v>8668513</v>
      </c>
      <c r="Y105" s="179">
        <v>0</v>
      </c>
      <c r="Z105" s="123">
        <f t="shared" si="21"/>
        <v>8668513</v>
      </c>
      <c r="AA105" s="179">
        <v>483</v>
      </c>
      <c r="AB105" s="179">
        <v>115</v>
      </c>
      <c r="AC105" s="179">
        <v>0</v>
      </c>
      <c r="AD105" s="179">
        <v>1</v>
      </c>
      <c r="AE105" s="179">
        <v>14</v>
      </c>
      <c r="AF105" s="179">
        <v>0</v>
      </c>
      <c r="AG105" s="179">
        <v>9</v>
      </c>
      <c r="AH105" s="123">
        <f t="shared" si="22"/>
        <v>622</v>
      </c>
      <c r="AI105" s="190">
        <f t="shared" si="23"/>
        <v>10.44922698968093</v>
      </c>
    </row>
    <row r="106" spans="1:35" ht="15" customHeight="1">
      <c r="A106" s="153">
        <v>742</v>
      </c>
      <c r="B106" s="17" t="s">
        <v>176</v>
      </c>
      <c r="C106" s="81">
        <v>452505</v>
      </c>
      <c r="D106" s="81">
        <v>201887</v>
      </c>
      <c r="E106" s="81">
        <v>0</v>
      </c>
      <c r="F106" s="81">
        <v>0</v>
      </c>
      <c r="G106" s="81">
        <v>0</v>
      </c>
      <c r="H106" s="81">
        <v>0</v>
      </c>
      <c r="I106" s="81">
        <v>0</v>
      </c>
      <c r="J106" s="111">
        <f t="shared" si="16"/>
        <v>654392</v>
      </c>
      <c r="K106" s="81">
        <v>0</v>
      </c>
      <c r="L106" s="111">
        <f t="shared" si="17"/>
        <v>654392</v>
      </c>
      <c r="M106" s="81">
        <v>0</v>
      </c>
      <c r="N106" s="111">
        <f t="shared" si="18"/>
        <v>654392</v>
      </c>
      <c r="O106" s="81">
        <v>616674</v>
      </c>
      <c r="P106" s="115">
        <f t="shared" si="19"/>
        <v>37718</v>
      </c>
      <c r="Q106" s="179">
        <v>3480808</v>
      </c>
      <c r="R106" s="179">
        <v>1442050</v>
      </c>
      <c r="S106" s="179">
        <v>0</v>
      </c>
      <c r="T106" s="179">
        <v>0</v>
      </c>
      <c r="U106" s="179">
        <v>0</v>
      </c>
      <c r="V106" s="179">
        <v>0</v>
      </c>
      <c r="W106" s="179">
        <v>0</v>
      </c>
      <c r="X106" s="119">
        <f t="shared" si="20"/>
        <v>4922858</v>
      </c>
      <c r="Y106" s="179">
        <v>0</v>
      </c>
      <c r="Z106" s="123">
        <f t="shared" si="21"/>
        <v>4922858</v>
      </c>
      <c r="AA106" s="179">
        <v>345</v>
      </c>
      <c r="AB106" s="179">
        <v>30</v>
      </c>
      <c r="AC106" s="179">
        <v>0</v>
      </c>
      <c r="AD106" s="179">
        <v>0</v>
      </c>
      <c r="AE106" s="179">
        <v>0</v>
      </c>
      <c r="AF106" s="179">
        <v>0</v>
      </c>
      <c r="AG106" s="179">
        <v>0</v>
      </c>
      <c r="AH106" s="123">
        <f t="shared" si="22"/>
        <v>375</v>
      </c>
      <c r="AI106" s="190">
        <f t="shared" si="23"/>
        <v>13.292928619919566</v>
      </c>
    </row>
    <row r="107" spans="1:35" ht="15" customHeight="1">
      <c r="A107" s="153" t="s">
        <v>269</v>
      </c>
      <c r="B107" s="17" t="s">
        <v>177</v>
      </c>
      <c r="C107" s="81">
        <v>806811.81</v>
      </c>
      <c r="D107" s="81">
        <v>400143.39</v>
      </c>
      <c r="E107" s="81">
        <v>321866.84999999998</v>
      </c>
      <c r="F107" s="81">
        <v>0</v>
      </c>
      <c r="G107" s="81">
        <v>0</v>
      </c>
      <c r="H107" s="81">
        <v>0</v>
      </c>
      <c r="I107" s="81">
        <v>0</v>
      </c>
      <c r="J107" s="111">
        <f t="shared" si="16"/>
        <v>1528822.0500000003</v>
      </c>
      <c r="K107" s="81">
        <v>0</v>
      </c>
      <c r="L107" s="111">
        <f t="shared" si="17"/>
        <v>1528822.0500000003</v>
      </c>
      <c r="M107" s="81">
        <v>169821.37</v>
      </c>
      <c r="N107" s="111">
        <f t="shared" si="18"/>
        <v>1698643.4200000004</v>
      </c>
      <c r="O107" s="81">
        <v>1689273.22</v>
      </c>
      <c r="P107" s="115">
        <f t="shared" si="19"/>
        <v>9370.2000000004191</v>
      </c>
      <c r="Q107" s="179">
        <v>8047285</v>
      </c>
      <c r="R107" s="179">
        <v>6297457</v>
      </c>
      <c r="S107" s="179">
        <v>2156241</v>
      </c>
      <c r="T107" s="179">
        <v>0</v>
      </c>
      <c r="U107" s="179">
        <v>0</v>
      </c>
      <c r="V107" s="179">
        <v>0</v>
      </c>
      <c r="W107" s="179">
        <v>0</v>
      </c>
      <c r="X107" s="119">
        <f t="shared" si="20"/>
        <v>16500983</v>
      </c>
      <c r="Y107" s="179">
        <v>0</v>
      </c>
      <c r="Z107" s="123">
        <f t="shared" si="21"/>
        <v>16500983</v>
      </c>
      <c r="AA107" s="179">
        <v>696</v>
      </c>
      <c r="AB107" s="179">
        <v>141</v>
      </c>
      <c r="AC107" s="179">
        <v>34</v>
      </c>
      <c r="AD107" s="179">
        <v>0</v>
      </c>
      <c r="AE107" s="179">
        <v>0</v>
      </c>
      <c r="AF107" s="179">
        <v>0</v>
      </c>
      <c r="AG107" s="179">
        <v>0</v>
      </c>
      <c r="AH107" s="123">
        <f t="shared" si="22"/>
        <v>871</v>
      </c>
      <c r="AI107" s="190">
        <f t="shared" si="23"/>
        <v>9.2650362102669899</v>
      </c>
    </row>
    <row r="108" spans="1:35" ht="15" customHeight="1">
      <c r="A108" s="153">
        <v>743</v>
      </c>
      <c r="B108" s="58" t="s">
        <v>178</v>
      </c>
      <c r="C108" s="81">
        <v>188696</v>
      </c>
      <c r="D108" s="81">
        <v>32362</v>
      </c>
      <c r="E108" s="81">
        <v>351091</v>
      </c>
      <c r="F108" s="81">
        <v>0</v>
      </c>
      <c r="G108" s="81">
        <v>0</v>
      </c>
      <c r="H108" s="81">
        <v>0</v>
      </c>
      <c r="I108" s="81">
        <v>5530</v>
      </c>
      <c r="J108" s="111">
        <f t="shared" si="16"/>
        <v>577679</v>
      </c>
      <c r="K108" s="81">
        <v>0</v>
      </c>
      <c r="L108" s="111">
        <f t="shared" si="17"/>
        <v>577679</v>
      </c>
      <c r="M108" s="81">
        <v>8558</v>
      </c>
      <c r="N108" s="111">
        <f t="shared" si="18"/>
        <v>586237</v>
      </c>
      <c r="O108" s="81">
        <v>589250</v>
      </c>
      <c r="P108" s="115">
        <f t="shared" si="19"/>
        <v>-3013</v>
      </c>
      <c r="Q108" s="179">
        <v>1315660</v>
      </c>
      <c r="R108" s="179">
        <v>194476</v>
      </c>
      <c r="S108" s="179">
        <v>2820426</v>
      </c>
      <c r="T108" s="179">
        <v>0</v>
      </c>
      <c r="U108" s="179">
        <v>0</v>
      </c>
      <c r="V108" s="179">
        <v>0</v>
      </c>
      <c r="W108" s="179">
        <v>48244</v>
      </c>
      <c r="X108" s="119">
        <f t="shared" si="20"/>
        <v>4378806</v>
      </c>
      <c r="Y108" s="179">
        <v>0</v>
      </c>
      <c r="Z108" s="123">
        <f t="shared" si="21"/>
        <v>4378806</v>
      </c>
      <c r="AA108" s="179">
        <v>150</v>
      </c>
      <c r="AB108" s="179">
        <v>21</v>
      </c>
      <c r="AC108" s="179">
        <v>3</v>
      </c>
      <c r="AD108" s="179">
        <v>0</v>
      </c>
      <c r="AE108" s="179">
        <v>0</v>
      </c>
      <c r="AF108" s="179">
        <v>0</v>
      </c>
      <c r="AG108" s="179">
        <v>3</v>
      </c>
      <c r="AH108" s="123">
        <f t="shared" si="22"/>
        <v>177</v>
      </c>
      <c r="AI108" s="190">
        <f t="shared" si="23"/>
        <v>13.1926146077264</v>
      </c>
    </row>
    <row r="109" spans="1:35" ht="15" customHeight="1">
      <c r="A109" s="153" t="s">
        <v>289</v>
      </c>
      <c r="B109" s="148" t="s">
        <v>179</v>
      </c>
      <c r="C109" s="81">
        <v>1159415</v>
      </c>
      <c r="D109" s="81">
        <v>1087973</v>
      </c>
      <c r="E109" s="81">
        <v>0</v>
      </c>
      <c r="F109" s="81">
        <v>15529</v>
      </c>
      <c r="G109" s="81">
        <v>0</v>
      </c>
      <c r="H109" s="81">
        <v>0</v>
      </c>
      <c r="I109" s="81">
        <v>107064</v>
      </c>
      <c r="J109" s="111">
        <f t="shared" si="16"/>
        <v>2369981</v>
      </c>
      <c r="K109" s="81">
        <v>0</v>
      </c>
      <c r="L109" s="111">
        <f t="shared" si="17"/>
        <v>2369981</v>
      </c>
      <c r="M109" s="81">
        <v>10672</v>
      </c>
      <c r="N109" s="111">
        <f t="shared" si="18"/>
        <v>2380653</v>
      </c>
      <c r="O109" s="81">
        <v>2282139</v>
      </c>
      <c r="P109" s="115">
        <f t="shared" si="19"/>
        <v>98514</v>
      </c>
      <c r="Q109" s="179">
        <v>13082810</v>
      </c>
      <c r="R109" s="179">
        <v>13150323</v>
      </c>
      <c r="S109" s="179">
        <v>0</v>
      </c>
      <c r="T109" s="179">
        <v>168788</v>
      </c>
      <c r="U109" s="179">
        <v>0</v>
      </c>
      <c r="V109" s="179">
        <v>0</v>
      </c>
      <c r="W109" s="179">
        <v>1649179</v>
      </c>
      <c r="X109" s="119">
        <f t="shared" si="20"/>
        <v>28051100</v>
      </c>
      <c r="Y109" s="179">
        <v>0</v>
      </c>
      <c r="Z109" s="123">
        <f t="shared" si="21"/>
        <v>28051100</v>
      </c>
      <c r="AA109" s="179">
        <v>1117</v>
      </c>
      <c r="AB109" s="179">
        <v>222</v>
      </c>
      <c r="AC109" s="179">
        <v>0</v>
      </c>
      <c r="AD109" s="179">
        <v>1</v>
      </c>
      <c r="AE109" s="179">
        <v>0</v>
      </c>
      <c r="AF109" s="179">
        <v>0</v>
      </c>
      <c r="AG109" s="179">
        <v>45</v>
      </c>
      <c r="AH109" s="123">
        <f t="shared" si="22"/>
        <v>1385</v>
      </c>
      <c r="AI109" s="190">
        <f t="shared" si="23"/>
        <v>8.4487987993340727</v>
      </c>
    </row>
    <row r="110" spans="1:35" ht="15" customHeight="1">
      <c r="A110" s="153">
        <v>745</v>
      </c>
      <c r="B110" s="17" t="s">
        <v>180</v>
      </c>
      <c r="C110" s="81">
        <v>523181</v>
      </c>
      <c r="D110" s="81">
        <v>73323</v>
      </c>
      <c r="E110" s="81">
        <v>119248</v>
      </c>
      <c r="F110" s="81">
        <v>8253</v>
      </c>
      <c r="G110" s="81">
        <v>164214</v>
      </c>
      <c r="H110" s="81">
        <v>46</v>
      </c>
      <c r="I110" s="81">
        <v>0</v>
      </c>
      <c r="J110" s="111">
        <f t="shared" si="16"/>
        <v>888265</v>
      </c>
      <c r="K110" s="81">
        <v>0</v>
      </c>
      <c r="L110" s="111">
        <f t="shared" si="17"/>
        <v>888265</v>
      </c>
      <c r="M110" s="81">
        <v>2120</v>
      </c>
      <c r="N110" s="111">
        <f t="shared" si="18"/>
        <v>890385</v>
      </c>
      <c r="O110" s="81">
        <v>669861</v>
      </c>
      <c r="P110" s="115">
        <f t="shared" si="19"/>
        <v>220524</v>
      </c>
      <c r="Q110" s="179">
        <v>2967029</v>
      </c>
      <c r="R110" s="179">
        <v>394394</v>
      </c>
      <c r="S110" s="179">
        <v>803067</v>
      </c>
      <c r="T110" s="179">
        <v>50637</v>
      </c>
      <c r="U110" s="179">
        <v>1359516</v>
      </c>
      <c r="V110" s="179">
        <v>565</v>
      </c>
      <c r="W110" s="179">
        <v>0</v>
      </c>
      <c r="X110" s="119">
        <f t="shared" si="20"/>
        <v>5575208</v>
      </c>
      <c r="Y110" s="179">
        <v>0</v>
      </c>
      <c r="Z110" s="123">
        <f t="shared" si="21"/>
        <v>5575208</v>
      </c>
      <c r="AA110" s="179">
        <v>398</v>
      </c>
      <c r="AB110" s="179">
        <v>49</v>
      </c>
      <c r="AC110" s="179">
        <v>7</v>
      </c>
      <c r="AD110" s="179">
        <v>2</v>
      </c>
      <c r="AE110" s="179">
        <v>8</v>
      </c>
      <c r="AF110" s="179">
        <v>1</v>
      </c>
      <c r="AG110" s="179">
        <v>0</v>
      </c>
      <c r="AH110" s="123">
        <f t="shared" si="22"/>
        <v>465</v>
      </c>
      <c r="AI110" s="190">
        <f t="shared" si="23"/>
        <v>15.932410055373719</v>
      </c>
    </row>
    <row r="111" spans="1:35" ht="15" customHeight="1">
      <c r="A111" s="153" t="s">
        <v>290</v>
      </c>
      <c r="B111" s="17" t="s">
        <v>181</v>
      </c>
      <c r="C111" s="81">
        <v>339329</v>
      </c>
      <c r="D111" s="81">
        <v>125502</v>
      </c>
      <c r="E111" s="81">
        <v>0</v>
      </c>
      <c r="F111" s="81">
        <v>0</v>
      </c>
      <c r="G111" s="81">
        <v>0</v>
      </c>
      <c r="H111" s="81">
        <v>0</v>
      </c>
      <c r="I111" s="81">
        <v>4788</v>
      </c>
      <c r="J111" s="111">
        <f t="shared" si="16"/>
        <v>469619</v>
      </c>
      <c r="K111" s="81">
        <v>0</v>
      </c>
      <c r="L111" s="111">
        <f t="shared" si="17"/>
        <v>469619</v>
      </c>
      <c r="M111" s="81">
        <v>20719</v>
      </c>
      <c r="N111" s="111">
        <f t="shared" si="18"/>
        <v>490338</v>
      </c>
      <c r="O111" s="81">
        <v>512693</v>
      </c>
      <c r="P111" s="115">
        <f t="shared" si="19"/>
        <v>-22355</v>
      </c>
      <c r="Q111" s="179">
        <v>2123680</v>
      </c>
      <c r="R111" s="179">
        <v>775747</v>
      </c>
      <c r="S111" s="179">
        <v>0</v>
      </c>
      <c r="T111" s="179">
        <v>0</v>
      </c>
      <c r="U111" s="179">
        <v>0</v>
      </c>
      <c r="V111" s="179">
        <v>0</v>
      </c>
      <c r="W111" s="179">
        <v>335166</v>
      </c>
      <c r="X111" s="119">
        <f t="shared" si="20"/>
        <v>3234593</v>
      </c>
      <c r="Y111" s="179">
        <v>0</v>
      </c>
      <c r="Z111" s="123">
        <f t="shared" si="21"/>
        <v>3234593</v>
      </c>
      <c r="AA111" s="179">
        <v>310</v>
      </c>
      <c r="AB111" s="179">
        <v>60</v>
      </c>
      <c r="AC111" s="179">
        <v>0</v>
      </c>
      <c r="AD111" s="179">
        <v>0</v>
      </c>
      <c r="AE111" s="179">
        <v>0</v>
      </c>
      <c r="AF111" s="179">
        <v>0</v>
      </c>
      <c r="AG111" s="179">
        <v>15</v>
      </c>
      <c r="AH111" s="123">
        <f t="shared" si="22"/>
        <v>385</v>
      </c>
      <c r="AI111" s="190">
        <f t="shared" si="23"/>
        <v>14.518642685493971</v>
      </c>
    </row>
    <row r="112" spans="1:35" ht="15" customHeight="1">
      <c r="A112" s="153" t="s">
        <v>291</v>
      </c>
      <c r="B112" s="17" t="s">
        <v>182</v>
      </c>
      <c r="C112" s="81">
        <v>753913</v>
      </c>
      <c r="D112" s="81">
        <v>189754</v>
      </c>
      <c r="E112" s="81">
        <v>1587841</v>
      </c>
      <c r="F112" s="81">
        <v>36000</v>
      </c>
      <c r="G112" s="81">
        <v>23548</v>
      </c>
      <c r="H112" s="81">
        <v>0</v>
      </c>
      <c r="I112" s="81">
        <v>11357</v>
      </c>
      <c r="J112" s="111">
        <f t="shared" si="16"/>
        <v>2602413</v>
      </c>
      <c r="K112" s="81">
        <v>0</v>
      </c>
      <c r="L112" s="111">
        <f t="shared" si="17"/>
        <v>2602413</v>
      </c>
      <c r="M112" s="81">
        <v>119552</v>
      </c>
      <c r="N112" s="111">
        <f t="shared" si="18"/>
        <v>2721965</v>
      </c>
      <c r="O112" s="81">
        <v>2489779</v>
      </c>
      <c r="P112" s="115">
        <f t="shared" si="19"/>
        <v>232186</v>
      </c>
      <c r="Q112" s="179">
        <v>6833670</v>
      </c>
      <c r="R112" s="179">
        <v>1625161</v>
      </c>
      <c r="S112" s="179">
        <v>18903419</v>
      </c>
      <c r="T112" s="179">
        <v>220590</v>
      </c>
      <c r="U112" s="179">
        <v>183679</v>
      </c>
      <c r="V112" s="179">
        <v>0</v>
      </c>
      <c r="W112" s="179">
        <v>226837</v>
      </c>
      <c r="X112" s="119">
        <f t="shared" si="20"/>
        <v>27993356</v>
      </c>
      <c r="Y112" s="179">
        <v>0</v>
      </c>
      <c r="Z112" s="123">
        <f t="shared" si="21"/>
        <v>27993356</v>
      </c>
      <c r="AA112" s="179">
        <v>595</v>
      </c>
      <c r="AB112" s="179">
        <v>108</v>
      </c>
      <c r="AC112" s="179">
        <v>38</v>
      </c>
      <c r="AD112" s="179">
        <v>3</v>
      </c>
      <c r="AE112" s="179">
        <v>19</v>
      </c>
      <c r="AF112" s="179">
        <v>0</v>
      </c>
      <c r="AG112" s="179">
        <v>3</v>
      </c>
      <c r="AH112" s="123">
        <f t="shared" si="22"/>
        <v>766</v>
      </c>
      <c r="AI112" s="190">
        <f t="shared" si="23"/>
        <v>9.2965380785354927</v>
      </c>
    </row>
    <row r="113" spans="1:35" ht="15" customHeight="1">
      <c r="A113" s="153">
        <v>748</v>
      </c>
      <c r="B113" s="17" t="s">
        <v>183</v>
      </c>
      <c r="C113" s="81">
        <v>1904668</v>
      </c>
      <c r="D113" s="81">
        <v>1252035</v>
      </c>
      <c r="E113" s="81">
        <v>0</v>
      </c>
      <c r="F113" s="81">
        <v>0</v>
      </c>
      <c r="G113" s="81">
        <v>0</v>
      </c>
      <c r="H113" s="81">
        <v>0</v>
      </c>
      <c r="I113" s="81">
        <v>0</v>
      </c>
      <c r="J113" s="111">
        <f t="shared" si="16"/>
        <v>3156703</v>
      </c>
      <c r="K113" s="81">
        <v>0</v>
      </c>
      <c r="L113" s="111">
        <f t="shared" si="17"/>
        <v>3156703</v>
      </c>
      <c r="M113" s="81">
        <v>0</v>
      </c>
      <c r="N113" s="111">
        <f t="shared" si="18"/>
        <v>3156703</v>
      </c>
      <c r="O113" s="81">
        <v>0</v>
      </c>
      <c r="P113" s="115">
        <f t="shared" si="19"/>
        <v>3156703</v>
      </c>
      <c r="Q113" s="179">
        <v>18250986</v>
      </c>
      <c r="R113" s="179">
        <v>13525291</v>
      </c>
      <c r="S113" s="179">
        <v>0</v>
      </c>
      <c r="T113" s="179">
        <v>0</v>
      </c>
      <c r="U113" s="179">
        <v>0</v>
      </c>
      <c r="V113" s="179">
        <v>0</v>
      </c>
      <c r="W113" s="179">
        <v>0</v>
      </c>
      <c r="X113" s="119">
        <f t="shared" si="20"/>
        <v>31776277</v>
      </c>
      <c r="Y113" s="179">
        <v>0</v>
      </c>
      <c r="Z113" s="123">
        <f t="shared" si="21"/>
        <v>31776277</v>
      </c>
      <c r="AA113" s="179">
        <v>1873</v>
      </c>
      <c r="AB113" s="179">
        <v>189</v>
      </c>
      <c r="AC113" s="179">
        <v>0</v>
      </c>
      <c r="AD113" s="179">
        <v>0</v>
      </c>
      <c r="AE113" s="179">
        <v>0</v>
      </c>
      <c r="AF113" s="179">
        <v>0</v>
      </c>
      <c r="AG113" s="179">
        <v>0</v>
      </c>
      <c r="AH113" s="123">
        <f t="shared" si="22"/>
        <v>2062</v>
      </c>
      <c r="AI113" s="190">
        <f t="shared" si="23"/>
        <v>9.9341499320389222</v>
      </c>
    </row>
    <row r="114" spans="1:35" ht="15" customHeight="1">
      <c r="A114" s="153">
        <v>750</v>
      </c>
      <c r="B114" s="58" t="s">
        <v>184</v>
      </c>
      <c r="C114" s="81">
        <v>359904</v>
      </c>
      <c r="D114" s="81">
        <v>81673</v>
      </c>
      <c r="E114" s="81">
        <v>127139</v>
      </c>
      <c r="F114" s="81">
        <v>0</v>
      </c>
      <c r="G114" s="81">
        <v>3376</v>
      </c>
      <c r="H114" s="81">
        <v>0</v>
      </c>
      <c r="I114" s="81">
        <v>0</v>
      </c>
      <c r="J114" s="111">
        <f t="shared" si="16"/>
        <v>572092</v>
      </c>
      <c r="K114" s="81">
        <v>0</v>
      </c>
      <c r="L114" s="111">
        <f t="shared" si="17"/>
        <v>572092</v>
      </c>
      <c r="M114" s="81">
        <v>86296</v>
      </c>
      <c r="N114" s="111">
        <f t="shared" si="18"/>
        <v>658388</v>
      </c>
      <c r="O114" s="81">
        <v>620296</v>
      </c>
      <c r="P114" s="115">
        <f t="shared" si="19"/>
        <v>38092</v>
      </c>
      <c r="Q114" s="179">
        <v>3217750</v>
      </c>
      <c r="R114" s="179">
        <v>702974</v>
      </c>
      <c r="S114" s="179">
        <v>2059563</v>
      </c>
      <c r="T114" s="179">
        <v>186</v>
      </c>
      <c r="U114" s="179">
        <v>28202</v>
      </c>
      <c r="V114" s="179">
        <v>0</v>
      </c>
      <c r="W114" s="179">
        <v>0</v>
      </c>
      <c r="X114" s="119">
        <f t="shared" si="20"/>
        <v>6008675</v>
      </c>
      <c r="Y114" s="179">
        <v>0</v>
      </c>
      <c r="Z114" s="123">
        <f t="shared" si="21"/>
        <v>6008675</v>
      </c>
      <c r="AA114" s="179">
        <v>293</v>
      </c>
      <c r="AB114" s="179">
        <v>49</v>
      </c>
      <c r="AC114" s="179">
        <v>10</v>
      </c>
      <c r="AD114" s="179">
        <v>1</v>
      </c>
      <c r="AE114" s="179">
        <v>3</v>
      </c>
      <c r="AF114" s="179">
        <v>0</v>
      </c>
      <c r="AG114" s="179">
        <v>0</v>
      </c>
      <c r="AH114" s="123">
        <f t="shared" si="22"/>
        <v>356</v>
      </c>
      <c r="AI114" s="190">
        <f t="shared" si="23"/>
        <v>9.5211007418440836</v>
      </c>
    </row>
    <row r="115" spans="1:35" ht="15" customHeight="1">
      <c r="A115" s="153">
        <v>751</v>
      </c>
      <c r="B115" s="17" t="s">
        <v>185</v>
      </c>
      <c r="C115" s="81">
        <v>1379036.68</v>
      </c>
      <c r="D115" s="81">
        <v>517407.33</v>
      </c>
      <c r="E115" s="81">
        <v>307160.5</v>
      </c>
      <c r="F115" s="81">
        <v>12086.37</v>
      </c>
      <c r="G115" s="81">
        <v>225308.27</v>
      </c>
      <c r="H115" s="81">
        <v>2013.46</v>
      </c>
      <c r="I115" s="81">
        <v>40550.46</v>
      </c>
      <c r="J115" s="111">
        <f t="shared" si="16"/>
        <v>2483563.0699999998</v>
      </c>
      <c r="K115" s="81">
        <v>157559.5</v>
      </c>
      <c r="L115" s="111">
        <f t="shared" si="17"/>
        <v>2641122.5699999998</v>
      </c>
      <c r="M115" s="81">
        <v>186976.15</v>
      </c>
      <c r="N115" s="111">
        <f t="shared" si="18"/>
        <v>2828098.7199999997</v>
      </c>
      <c r="O115" s="81">
        <v>3216160.64</v>
      </c>
      <c r="P115" s="115">
        <f t="shared" si="19"/>
        <v>-388061.92000000039</v>
      </c>
      <c r="Q115" s="179">
        <v>14610109</v>
      </c>
      <c r="R115" s="179">
        <v>5100528</v>
      </c>
      <c r="S115" s="179">
        <v>4716000</v>
      </c>
      <c r="T115" s="179">
        <v>214297</v>
      </c>
      <c r="U115" s="179">
        <v>2468845</v>
      </c>
      <c r="V115" s="179">
        <v>14092</v>
      </c>
      <c r="W115" s="179">
        <v>721005</v>
      </c>
      <c r="X115" s="119">
        <f t="shared" si="20"/>
        <v>27844876</v>
      </c>
      <c r="Y115" s="179">
        <v>2116800</v>
      </c>
      <c r="Z115" s="123">
        <f t="shared" si="21"/>
        <v>29961676</v>
      </c>
      <c r="AA115" s="179">
        <v>1250</v>
      </c>
      <c r="AB115" s="179">
        <v>270</v>
      </c>
      <c r="AC115" s="179">
        <v>1</v>
      </c>
      <c r="AD115" s="179">
        <v>4</v>
      </c>
      <c r="AE115" s="179">
        <v>17</v>
      </c>
      <c r="AF115" s="179">
        <v>4</v>
      </c>
      <c r="AG115" s="179">
        <v>32</v>
      </c>
      <c r="AH115" s="123">
        <f t="shared" si="22"/>
        <v>1578</v>
      </c>
      <c r="AI115" s="190">
        <f t="shared" si="23"/>
        <v>8.9192822047402895</v>
      </c>
    </row>
    <row r="116" spans="1:35" ht="15" customHeight="1">
      <c r="A116" s="153" t="s">
        <v>292</v>
      </c>
      <c r="B116" s="17" t="s">
        <v>186</v>
      </c>
      <c r="C116" s="81">
        <v>2720312</v>
      </c>
      <c r="D116" s="81">
        <v>962652</v>
      </c>
      <c r="E116" s="81">
        <v>5822979</v>
      </c>
      <c r="F116" s="81">
        <v>45430</v>
      </c>
      <c r="G116" s="81">
        <v>218271</v>
      </c>
      <c r="H116" s="81">
        <v>0</v>
      </c>
      <c r="I116" s="81">
        <v>539831</v>
      </c>
      <c r="J116" s="111">
        <f t="shared" si="16"/>
        <v>10309475</v>
      </c>
      <c r="K116" s="81">
        <v>0</v>
      </c>
      <c r="L116" s="111">
        <f t="shared" si="17"/>
        <v>10309475</v>
      </c>
      <c r="M116" s="81">
        <v>583215</v>
      </c>
      <c r="N116" s="111">
        <f t="shared" si="18"/>
        <v>10892690</v>
      </c>
      <c r="O116" s="81">
        <v>10171442</v>
      </c>
      <c r="P116" s="115">
        <f t="shared" si="19"/>
        <v>721248</v>
      </c>
      <c r="Q116" s="179">
        <v>28118575</v>
      </c>
      <c r="R116" s="179">
        <v>9676068</v>
      </c>
      <c r="S116" s="179">
        <v>72564955</v>
      </c>
      <c r="T116" s="179">
        <v>472698</v>
      </c>
      <c r="U116" s="179">
        <v>2367794</v>
      </c>
      <c r="V116" s="179">
        <v>0</v>
      </c>
      <c r="W116" s="179">
        <v>6224723</v>
      </c>
      <c r="X116" s="119">
        <f t="shared" si="20"/>
        <v>119424813</v>
      </c>
      <c r="Y116" s="179">
        <v>0</v>
      </c>
      <c r="Z116" s="123">
        <f t="shared" si="21"/>
        <v>119424813</v>
      </c>
      <c r="AA116" s="179">
        <v>2323</v>
      </c>
      <c r="AB116" s="179">
        <v>415</v>
      </c>
      <c r="AC116" s="179">
        <v>50</v>
      </c>
      <c r="AD116" s="179">
        <v>1</v>
      </c>
      <c r="AE116" s="179">
        <v>10</v>
      </c>
      <c r="AF116" s="179">
        <v>0</v>
      </c>
      <c r="AG116" s="179">
        <v>49</v>
      </c>
      <c r="AH116" s="123">
        <f t="shared" si="22"/>
        <v>2848</v>
      </c>
      <c r="AI116" s="190">
        <f t="shared" si="23"/>
        <v>8.6326071952903121</v>
      </c>
    </row>
    <row r="117" spans="1:35" ht="15" customHeight="1">
      <c r="A117" s="153">
        <v>752</v>
      </c>
      <c r="B117" s="148" t="s">
        <v>187</v>
      </c>
      <c r="C117" s="81">
        <v>5469134</v>
      </c>
      <c r="D117" s="81">
        <v>4837446</v>
      </c>
      <c r="E117" s="81">
        <v>501607</v>
      </c>
      <c r="F117" s="81">
        <v>148416</v>
      </c>
      <c r="G117" s="81">
        <v>1138079</v>
      </c>
      <c r="H117" s="81">
        <v>0</v>
      </c>
      <c r="I117" s="81">
        <v>190221</v>
      </c>
      <c r="J117" s="111">
        <f t="shared" si="16"/>
        <v>12284903</v>
      </c>
      <c r="K117" s="81">
        <v>949048</v>
      </c>
      <c r="L117" s="111">
        <f t="shared" si="17"/>
        <v>13233951</v>
      </c>
      <c r="M117" s="81">
        <v>1009305</v>
      </c>
      <c r="N117" s="111">
        <f t="shared" si="18"/>
        <v>14243256</v>
      </c>
      <c r="O117" s="81">
        <v>11298036</v>
      </c>
      <c r="P117" s="115">
        <f t="shared" si="19"/>
        <v>2945220</v>
      </c>
      <c r="Q117" s="179">
        <v>65332869</v>
      </c>
      <c r="R117" s="179">
        <v>60336137</v>
      </c>
      <c r="S117" s="179">
        <v>5413800</v>
      </c>
      <c r="T117" s="179">
        <v>1417078</v>
      </c>
      <c r="U117" s="179">
        <v>15158802</v>
      </c>
      <c r="V117" s="179">
        <v>0</v>
      </c>
      <c r="W117" s="179">
        <v>2703309</v>
      </c>
      <c r="X117" s="119">
        <f t="shared" si="20"/>
        <v>150361995</v>
      </c>
      <c r="Y117" s="179">
        <v>62184098</v>
      </c>
      <c r="Z117" s="123">
        <f t="shared" si="21"/>
        <v>212546093</v>
      </c>
      <c r="AA117" s="179">
        <v>5421</v>
      </c>
      <c r="AB117" s="179">
        <v>908</v>
      </c>
      <c r="AC117" s="179">
        <v>1</v>
      </c>
      <c r="AD117" s="179">
        <v>1</v>
      </c>
      <c r="AE117" s="179">
        <v>121</v>
      </c>
      <c r="AF117" s="179">
        <v>0</v>
      </c>
      <c r="AG117" s="179">
        <v>30</v>
      </c>
      <c r="AH117" s="123">
        <f t="shared" si="22"/>
        <v>6482</v>
      </c>
      <c r="AI117" s="190">
        <f t="shared" si="23"/>
        <v>8.1702181458818757</v>
      </c>
    </row>
    <row r="118" spans="1:35" ht="15" customHeight="1">
      <c r="A118" s="153">
        <v>753</v>
      </c>
      <c r="B118" s="17" t="s">
        <v>188</v>
      </c>
      <c r="C118" s="81">
        <v>235539</v>
      </c>
      <c r="D118" s="81">
        <v>248925</v>
      </c>
      <c r="E118" s="81">
        <v>0</v>
      </c>
      <c r="F118" s="81">
        <v>7353</v>
      </c>
      <c r="G118" s="81">
        <v>2904</v>
      </c>
      <c r="H118" s="81">
        <v>0</v>
      </c>
      <c r="I118" s="81">
        <v>24836</v>
      </c>
      <c r="J118" s="111">
        <f t="shared" si="16"/>
        <v>519557</v>
      </c>
      <c r="K118" s="81">
        <v>0</v>
      </c>
      <c r="L118" s="111">
        <f t="shared" si="17"/>
        <v>519557</v>
      </c>
      <c r="M118" s="81">
        <v>4314</v>
      </c>
      <c r="N118" s="111">
        <f t="shared" si="18"/>
        <v>523871</v>
      </c>
      <c r="O118" s="81">
        <v>494716</v>
      </c>
      <c r="P118" s="115">
        <f t="shared" si="19"/>
        <v>29155</v>
      </c>
      <c r="Q118" s="179">
        <v>1417919</v>
      </c>
      <c r="R118" s="179">
        <v>1711447</v>
      </c>
      <c r="S118" s="179">
        <v>0</v>
      </c>
      <c r="T118" s="179">
        <v>43554</v>
      </c>
      <c r="U118" s="179">
        <v>11062</v>
      </c>
      <c r="V118" s="179">
        <v>0</v>
      </c>
      <c r="W118" s="179">
        <v>131948</v>
      </c>
      <c r="X118" s="119">
        <f t="shared" si="20"/>
        <v>3315930</v>
      </c>
      <c r="Y118" s="179">
        <v>0</v>
      </c>
      <c r="Z118" s="123">
        <f t="shared" si="21"/>
        <v>3315930</v>
      </c>
      <c r="AA118" s="179">
        <v>191</v>
      </c>
      <c r="AB118" s="179">
        <v>44</v>
      </c>
      <c r="AC118" s="179">
        <v>0</v>
      </c>
      <c r="AD118" s="179">
        <v>2</v>
      </c>
      <c r="AE118" s="179">
        <v>2</v>
      </c>
      <c r="AF118" s="179">
        <v>0</v>
      </c>
      <c r="AG118" s="179">
        <v>8</v>
      </c>
      <c r="AH118" s="123">
        <f t="shared" si="22"/>
        <v>247</v>
      </c>
      <c r="AI118" s="190">
        <f t="shared" si="23"/>
        <v>15.668515318477771</v>
      </c>
    </row>
    <row r="119" spans="1:35" ht="15" customHeight="1">
      <c r="A119" s="153">
        <v>754</v>
      </c>
      <c r="B119" s="17" t="s">
        <v>189</v>
      </c>
      <c r="C119" s="81">
        <v>354874</v>
      </c>
      <c r="D119" s="81">
        <v>152862</v>
      </c>
      <c r="E119" s="81">
        <v>0</v>
      </c>
      <c r="F119" s="81">
        <v>0</v>
      </c>
      <c r="G119" s="81">
        <v>57875</v>
      </c>
      <c r="H119" s="81">
        <v>0</v>
      </c>
      <c r="I119" s="81">
        <v>36319</v>
      </c>
      <c r="J119" s="111">
        <f t="shared" si="16"/>
        <v>601930</v>
      </c>
      <c r="K119" s="81">
        <v>0</v>
      </c>
      <c r="L119" s="111">
        <f t="shared" si="17"/>
        <v>601930</v>
      </c>
      <c r="M119" s="81">
        <v>0</v>
      </c>
      <c r="N119" s="111">
        <f t="shared" si="18"/>
        <v>601930</v>
      </c>
      <c r="O119" s="81">
        <v>597925</v>
      </c>
      <c r="P119" s="115">
        <f t="shared" si="19"/>
        <v>4005</v>
      </c>
      <c r="Q119" s="179">
        <v>4099024</v>
      </c>
      <c r="R119" s="179">
        <v>2097390</v>
      </c>
      <c r="S119" s="179">
        <v>0</v>
      </c>
      <c r="T119" s="179">
        <v>0</v>
      </c>
      <c r="U119" s="179">
        <v>800950</v>
      </c>
      <c r="V119" s="179">
        <v>0</v>
      </c>
      <c r="W119" s="179">
        <v>446978</v>
      </c>
      <c r="X119" s="119">
        <f t="shared" si="20"/>
        <v>7444342</v>
      </c>
      <c r="Y119" s="179">
        <v>0</v>
      </c>
      <c r="Z119" s="123">
        <f t="shared" si="21"/>
        <v>7444342</v>
      </c>
      <c r="AA119" s="179">
        <v>286</v>
      </c>
      <c r="AB119" s="179">
        <v>55</v>
      </c>
      <c r="AC119" s="179">
        <v>0</v>
      </c>
      <c r="AD119" s="179">
        <v>0</v>
      </c>
      <c r="AE119" s="179">
        <v>5</v>
      </c>
      <c r="AF119" s="179">
        <v>0</v>
      </c>
      <c r="AG119" s="179">
        <v>15</v>
      </c>
      <c r="AH119" s="123">
        <f t="shared" si="22"/>
        <v>361</v>
      </c>
      <c r="AI119" s="190">
        <f t="shared" si="23"/>
        <v>8.0857381350829929</v>
      </c>
    </row>
    <row r="120" spans="1:35" ht="15" customHeight="1">
      <c r="A120" s="176">
        <v>755</v>
      </c>
      <c r="B120" s="148" t="s">
        <v>190</v>
      </c>
      <c r="C120" s="81">
        <v>1067428</v>
      </c>
      <c r="D120" s="81">
        <v>423054</v>
      </c>
      <c r="E120" s="81">
        <v>321336</v>
      </c>
      <c r="F120" s="81">
        <v>0</v>
      </c>
      <c r="G120" s="81">
        <v>0</v>
      </c>
      <c r="H120" s="81">
        <v>0</v>
      </c>
      <c r="I120" s="81">
        <v>0</v>
      </c>
      <c r="J120" s="111">
        <f t="shared" si="16"/>
        <v>1811818</v>
      </c>
      <c r="K120" s="81">
        <v>0</v>
      </c>
      <c r="L120" s="111">
        <f t="shared" si="17"/>
        <v>1811818</v>
      </c>
      <c r="M120" s="81">
        <v>27472</v>
      </c>
      <c r="N120" s="111">
        <f t="shared" si="18"/>
        <v>1839290</v>
      </c>
      <c r="O120" s="81">
        <v>904139</v>
      </c>
      <c r="P120" s="115">
        <f t="shared" si="19"/>
        <v>935151</v>
      </c>
      <c r="Q120" s="179">
        <v>9015239</v>
      </c>
      <c r="R120" s="179">
        <v>3134145</v>
      </c>
      <c r="S120" s="179">
        <v>2753850</v>
      </c>
      <c r="T120" s="179">
        <v>0</v>
      </c>
      <c r="U120" s="179">
        <v>0</v>
      </c>
      <c r="V120" s="179">
        <v>0</v>
      </c>
      <c r="W120" s="179">
        <v>0</v>
      </c>
      <c r="X120" s="119">
        <f t="shared" si="20"/>
        <v>14903234</v>
      </c>
      <c r="Y120" s="179">
        <v>0</v>
      </c>
      <c r="Z120" s="123">
        <f t="shared" si="21"/>
        <v>14903234</v>
      </c>
      <c r="AA120" s="179">
        <v>825</v>
      </c>
      <c r="AB120" s="179">
        <v>171</v>
      </c>
      <c r="AC120" s="179">
        <v>5</v>
      </c>
      <c r="AD120" s="179">
        <v>0</v>
      </c>
      <c r="AE120" s="179">
        <v>0</v>
      </c>
      <c r="AF120" s="179">
        <v>0</v>
      </c>
      <c r="AG120" s="179">
        <v>0</v>
      </c>
      <c r="AH120" s="123">
        <f t="shared" si="22"/>
        <v>1001</v>
      </c>
      <c r="AI120" s="190">
        <f t="shared" si="23"/>
        <v>12.157213662484263</v>
      </c>
    </row>
    <row r="121" spans="1:35" ht="15" customHeight="1">
      <c r="A121" s="153">
        <v>756</v>
      </c>
      <c r="B121" s="58" t="s">
        <v>191</v>
      </c>
      <c r="C121" s="81">
        <v>2002362</v>
      </c>
      <c r="D121" s="81">
        <v>566750</v>
      </c>
      <c r="E121" s="81">
        <v>2857690</v>
      </c>
      <c r="F121" s="81">
        <v>0</v>
      </c>
      <c r="G121" s="81">
        <v>126475</v>
      </c>
      <c r="H121" s="81">
        <v>0</v>
      </c>
      <c r="I121" s="81">
        <v>0</v>
      </c>
      <c r="J121" s="111">
        <f t="shared" si="16"/>
        <v>5553277</v>
      </c>
      <c r="K121" s="81">
        <v>0</v>
      </c>
      <c r="L121" s="111">
        <f t="shared" si="17"/>
        <v>5553277</v>
      </c>
      <c r="M121" s="81">
        <v>21532</v>
      </c>
      <c r="N121" s="111">
        <f t="shared" si="18"/>
        <v>5574809</v>
      </c>
      <c r="O121" s="81">
        <v>5195049</v>
      </c>
      <c r="P121" s="115">
        <f t="shared" si="19"/>
        <v>379760</v>
      </c>
      <c r="Q121" s="179">
        <v>16303216</v>
      </c>
      <c r="R121" s="179">
        <v>4258482</v>
      </c>
      <c r="S121" s="179">
        <v>36259140</v>
      </c>
      <c r="T121" s="179">
        <v>0</v>
      </c>
      <c r="U121" s="179">
        <v>1526917</v>
      </c>
      <c r="V121" s="179">
        <v>0</v>
      </c>
      <c r="W121" s="179">
        <v>0</v>
      </c>
      <c r="X121" s="119">
        <f t="shared" si="20"/>
        <v>58347755</v>
      </c>
      <c r="Y121" s="179">
        <v>0</v>
      </c>
      <c r="Z121" s="123">
        <f t="shared" si="21"/>
        <v>58347755</v>
      </c>
      <c r="AA121" s="179">
        <v>1708</v>
      </c>
      <c r="AB121" s="179">
        <v>196</v>
      </c>
      <c r="AC121" s="179">
        <v>40</v>
      </c>
      <c r="AD121" s="179">
        <v>0</v>
      </c>
      <c r="AE121" s="179">
        <v>9</v>
      </c>
      <c r="AF121" s="179">
        <v>0</v>
      </c>
      <c r="AG121" s="179">
        <v>0</v>
      </c>
      <c r="AH121" s="123">
        <f t="shared" si="22"/>
        <v>1953</v>
      </c>
      <c r="AI121" s="190">
        <f t="shared" si="23"/>
        <v>9.5175504181780433</v>
      </c>
    </row>
    <row r="122" spans="1:35" ht="15" customHeight="1">
      <c r="A122" s="153">
        <v>757</v>
      </c>
      <c r="B122" s="17" t="s">
        <v>192</v>
      </c>
      <c r="C122" s="81">
        <v>341448</v>
      </c>
      <c r="D122" s="81">
        <v>197245</v>
      </c>
      <c r="E122" s="81">
        <v>0</v>
      </c>
      <c r="F122" s="81">
        <v>421</v>
      </c>
      <c r="G122" s="81">
        <v>21474</v>
      </c>
      <c r="H122" s="81">
        <v>0</v>
      </c>
      <c r="I122" s="81">
        <v>25528</v>
      </c>
      <c r="J122" s="111">
        <f t="shared" si="16"/>
        <v>586116</v>
      </c>
      <c r="K122" s="81">
        <v>0</v>
      </c>
      <c r="L122" s="111">
        <f t="shared" si="17"/>
        <v>586116</v>
      </c>
      <c r="M122" s="81">
        <v>0</v>
      </c>
      <c r="N122" s="111">
        <f t="shared" si="18"/>
        <v>586116</v>
      </c>
      <c r="O122" s="81">
        <v>456929</v>
      </c>
      <c r="P122" s="115">
        <f t="shared" si="19"/>
        <v>129187</v>
      </c>
      <c r="Q122" s="179">
        <v>2485853</v>
      </c>
      <c r="R122" s="179">
        <v>1794991</v>
      </c>
      <c r="S122" s="179">
        <v>0</v>
      </c>
      <c r="T122" s="179">
        <v>1576</v>
      </c>
      <c r="U122" s="179">
        <v>186821</v>
      </c>
      <c r="V122" s="179">
        <v>0</v>
      </c>
      <c r="W122" s="179">
        <v>206986</v>
      </c>
      <c r="X122" s="119">
        <f t="shared" si="20"/>
        <v>4676227</v>
      </c>
      <c r="Y122" s="179">
        <v>0</v>
      </c>
      <c r="Z122" s="123">
        <f t="shared" si="21"/>
        <v>4676227</v>
      </c>
      <c r="AA122" s="179">
        <v>310</v>
      </c>
      <c r="AB122" s="179">
        <v>64</v>
      </c>
      <c r="AC122" s="179">
        <v>0</v>
      </c>
      <c r="AD122" s="179">
        <v>2</v>
      </c>
      <c r="AE122" s="179">
        <v>7</v>
      </c>
      <c r="AF122" s="179">
        <v>0</v>
      </c>
      <c r="AG122" s="179">
        <v>17</v>
      </c>
      <c r="AH122" s="123">
        <f t="shared" si="22"/>
        <v>400</v>
      </c>
      <c r="AI122" s="190">
        <f t="shared" si="23"/>
        <v>12.53395098227695</v>
      </c>
    </row>
    <row r="123" spans="1:35" ht="15" customHeight="1">
      <c r="A123" s="176">
        <v>758</v>
      </c>
      <c r="B123" s="149" t="s">
        <v>193</v>
      </c>
      <c r="C123" s="81">
        <v>610349</v>
      </c>
      <c r="D123" s="81">
        <v>260059</v>
      </c>
      <c r="E123" s="81">
        <v>27598</v>
      </c>
      <c r="F123" s="81">
        <v>0</v>
      </c>
      <c r="G123" s="81">
        <v>96166</v>
      </c>
      <c r="H123" s="81">
        <v>0</v>
      </c>
      <c r="I123" s="81">
        <v>55402</v>
      </c>
      <c r="J123" s="111">
        <f t="shared" si="16"/>
        <v>1049574</v>
      </c>
      <c r="K123" s="81">
        <v>0</v>
      </c>
      <c r="L123" s="111">
        <f t="shared" si="17"/>
        <v>1049574</v>
      </c>
      <c r="M123" s="81">
        <v>39583</v>
      </c>
      <c r="N123" s="111">
        <f t="shared" si="18"/>
        <v>1089157</v>
      </c>
      <c r="O123" s="81">
        <v>1100500</v>
      </c>
      <c r="P123" s="115">
        <f t="shared" si="19"/>
        <v>-11343</v>
      </c>
      <c r="Q123" s="179">
        <v>4455949</v>
      </c>
      <c r="R123" s="179">
        <v>2153882</v>
      </c>
      <c r="S123" s="179">
        <v>209856</v>
      </c>
      <c r="T123" s="179">
        <v>0</v>
      </c>
      <c r="U123" s="179">
        <v>878594</v>
      </c>
      <c r="V123" s="179">
        <v>0</v>
      </c>
      <c r="W123" s="179">
        <v>451968</v>
      </c>
      <c r="X123" s="119">
        <f t="shared" si="20"/>
        <v>8150249</v>
      </c>
      <c r="Y123" s="179">
        <v>0</v>
      </c>
      <c r="Z123" s="123">
        <f t="shared" si="21"/>
        <v>8150249</v>
      </c>
      <c r="AA123" s="179">
        <v>579</v>
      </c>
      <c r="AB123" s="179">
        <v>83</v>
      </c>
      <c r="AC123" s="179">
        <v>6</v>
      </c>
      <c r="AD123" s="179">
        <v>0</v>
      </c>
      <c r="AE123" s="179">
        <v>12</v>
      </c>
      <c r="AF123" s="179">
        <v>0</v>
      </c>
      <c r="AG123" s="179">
        <v>23</v>
      </c>
      <c r="AH123" s="123">
        <f t="shared" si="22"/>
        <v>703</v>
      </c>
      <c r="AI123" s="190">
        <f t="shared" si="23"/>
        <v>12.877815144052654</v>
      </c>
    </row>
    <row r="124" spans="1:35" ht="15" customHeight="1">
      <c r="A124" s="153">
        <v>759</v>
      </c>
      <c r="B124" s="149" t="s">
        <v>194</v>
      </c>
      <c r="C124" s="81">
        <v>1030709</v>
      </c>
      <c r="D124" s="81">
        <v>865631</v>
      </c>
      <c r="E124" s="81">
        <v>0</v>
      </c>
      <c r="F124" s="81">
        <v>0</v>
      </c>
      <c r="G124" s="81">
        <v>0</v>
      </c>
      <c r="H124" s="81">
        <v>0</v>
      </c>
      <c r="I124" s="81">
        <v>0</v>
      </c>
      <c r="J124" s="111">
        <f t="shared" si="16"/>
        <v>1896340</v>
      </c>
      <c r="K124" s="81">
        <v>0</v>
      </c>
      <c r="L124" s="111">
        <f t="shared" si="17"/>
        <v>1896340</v>
      </c>
      <c r="M124" s="81">
        <v>101108</v>
      </c>
      <c r="N124" s="111">
        <f t="shared" si="18"/>
        <v>1997448</v>
      </c>
      <c r="O124" s="81">
        <v>1472170</v>
      </c>
      <c r="P124" s="115">
        <f t="shared" si="19"/>
        <v>525278</v>
      </c>
      <c r="Q124" s="179">
        <v>6776641</v>
      </c>
      <c r="R124" s="179">
        <v>6432275</v>
      </c>
      <c r="S124" s="179">
        <v>0</v>
      </c>
      <c r="T124" s="179">
        <v>0</v>
      </c>
      <c r="U124" s="179">
        <v>0</v>
      </c>
      <c r="V124" s="179">
        <v>0</v>
      </c>
      <c r="W124" s="179">
        <v>0</v>
      </c>
      <c r="X124" s="119">
        <f t="shared" si="20"/>
        <v>13208916</v>
      </c>
      <c r="Y124" s="179">
        <v>0</v>
      </c>
      <c r="Z124" s="123">
        <f t="shared" si="21"/>
        <v>13208916</v>
      </c>
      <c r="AA124" s="179">
        <v>755</v>
      </c>
      <c r="AB124" s="179">
        <v>181</v>
      </c>
      <c r="AC124" s="179">
        <v>0</v>
      </c>
      <c r="AD124" s="179">
        <v>0</v>
      </c>
      <c r="AE124" s="179">
        <v>0</v>
      </c>
      <c r="AF124" s="179">
        <v>0</v>
      </c>
      <c r="AG124" s="179">
        <v>0</v>
      </c>
      <c r="AH124" s="123">
        <f t="shared" si="22"/>
        <v>936</v>
      </c>
      <c r="AI124" s="190">
        <f t="shared" si="23"/>
        <v>14.356514947933654</v>
      </c>
    </row>
    <row r="125" spans="1:35" ht="15" customHeight="1">
      <c r="A125" s="153">
        <v>760</v>
      </c>
      <c r="B125" s="148" t="s">
        <v>195</v>
      </c>
      <c r="C125" s="81">
        <v>1377356</v>
      </c>
      <c r="D125" s="81">
        <v>527971</v>
      </c>
      <c r="E125" s="81">
        <v>235731</v>
      </c>
      <c r="F125" s="81">
        <v>23475</v>
      </c>
      <c r="G125" s="81">
        <v>114509</v>
      </c>
      <c r="H125" s="81">
        <v>0</v>
      </c>
      <c r="I125" s="81">
        <v>0</v>
      </c>
      <c r="J125" s="111">
        <f t="shared" si="16"/>
        <v>2279042</v>
      </c>
      <c r="K125" s="81">
        <v>0</v>
      </c>
      <c r="L125" s="111">
        <f t="shared" si="17"/>
        <v>2279042</v>
      </c>
      <c r="M125" s="81">
        <v>287766</v>
      </c>
      <c r="N125" s="111">
        <f t="shared" si="18"/>
        <v>2566808</v>
      </c>
      <c r="O125" s="81">
        <v>1920533</v>
      </c>
      <c r="P125" s="115">
        <f t="shared" si="19"/>
        <v>646275</v>
      </c>
      <c r="Q125" s="179">
        <v>8715771</v>
      </c>
      <c r="R125" s="179">
        <v>3574778</v>
      </c>
      <c r="S125" s="179">
        <v>2244409</v>
      </c>
      <c r="T125" s="179">
        <v>0</v>
      </c>
      <c r="U125" s="179">
        <v>943767</v>
      </c>
      <c r="V125" s="179">
        <v>0</v>
      </c>
      <c r="W125" s="179">
        <v>0</v>
      </c>
      <c r="X125" s="119">
        <f t="shared" si="20"/>
        <v>15478725</v>
      </c>
      <c r="Y125" s="179">
        <v>0</v>
      </c>
      <c r="Z125" s="123">
        <f t="shared" si="21"/>
        <v>15478725</v>
      </c>
      <c r="AA125" s="179">
        <v>947</v>
      </c>
      <c r="AB125" s="179">
        <v>102</v>
      </c>
      <c r="AC125" s="179">
        <v>2</v>
      </c>
      <c r="AD125" s="179">
        <v>38</v>
      </c>
      <c r="AE125" s="179">
        <v>33</v>
      </c>
      <c r="AF125" s="179">
        <v>0</v>
      </c>
      <c r="AG125" s="179">
        <v>0</v>
      </c>
      <c r="AH125" s="123">
        <f t="shared" si="22"/>
        <v>1122</v>
      </c>
      <c r="AI125" s="190">
        <f t="shared" si="23"/>
        <v>14.723706248415164</v>
      </c>
    </row>
    <row r="126" spans="1:35" ht="15" customHeight="1">
      <c r="A126" s="153" t="s">
        <v>293</v>
      </c>
      <c r="B126" s="149" t="s">
        <v>196</v>
      </c>
      <c r="C126" s="81">
        <v>1294584</v>
      </c>
      <c r="D126" s="81">
        <v>973603</v>
      </c>
      <c r="E126" s="81">
        <v>1024472</v>
      </c>
      <c r="F126" s="81">
        <v>27847</v>
      </c>
      <c r="G126" s="81">
        <v>82350.070000000007</v>
      </c>
      <c r="H126" s="81">
        <v>0</v>
      </c>
      <c r="I126" s="81">
        <v>0</v>
      </c>
      <c r="J126" s="111">
        <f t="shared" si="16"/>
        <v>3402856.07</v>
      </c>
      <c r="K126" s="81">
        <v>0</v>
      </c>
      <c r="L126" s="111">
        <f t="shared" si="17"/>
        <v>3402856.07</v>
      </c>
      <c r="M126" s="81">
        <v>69088</v>
      </c>
      <c r="N126" s="111">
        <f t="shared" si="18"/>
        <v>3471944.07</v>
      </c>
      <c r="O126" s="81">
        <v>1329453</v>
      </c>
      <c r="P126" s="115">
        <f t="shared" si="19"/>
        <v>2142491.0699999998</v>
      </c>
      <c r="Q126" s="179">
        <v>11601675</v>
      </c>
      <c r="R126" s="179">
        <v>9277192</v>
      </c>
      <c r="S126" s="179">
        <v>10838688</v>
      </c>
      <c r="T126" s="179">
        <v>383491</v>
      </c>
      <c r="U126" s="179">
        <v>769935</v>
      </c>
      <c r="V126" s="179">
        <v>0</v>
      </c>
      <c r="W126" s="179">
        <v>0</v>
      </c>
      <c r="X126" s="119">
        <f t="shared" si="20"/>
        <v>32870981</v>
      </c>
      <c r="Y126" s="179">
        <v>0</v>
      </c>
      <c r="Z126" s="123">
        <f t="shared" si="21"/>
        <v>32870981</v>
      </c>
      <c r="AA126" s="179">
        <v>1434</v>
      </c>
      <c r="AB126" s="179">
        <v>352</v>
      </c>
      <c r="AC126" s="179">
        <v>9</v>
      </c>
      <c r="AD126" s="179">
        <v>1</v>
      </c>
      <c r="AE126" s="179">
        <v>18</v>
      </c>
      <c r="AF126" s="179">
        <v>0</v>
      </c>
      <c r="AG126" s="179">
        <v>0</v>
      </c>
      <c r="AH126" s="123">
        <f t="shared" si="22"/>
        <v>1814</v>
      </c>
      <c r="AI126" s="190">
        <f t="shared" si="23"/>
        <v>10.352158549816327</v>
      </c>
    </row>
    <row r="127" spans="1:35" ht="15" customHeight="1">
      <c r="A127" s="153">
        <v>762</v>
      </c>
      <c r="B127" s="148" t="s">
        <v>197</v>
      </c>
      <c r="C127" s="81">
        <v>1058211</v>
      </c>
      <c r="D127" s="81">
        <v>472219</v>
      </c>
      <c r="E127" s="81">
        <v>0</v>
      </c>
      <c r="F127" s="81">
        <v>0</v>
      </c>
      <c r="G127" s="81">
        <v>0</v>
      </c>
      <c r="H127" s="81">
        <v>0</v>
      </c>
      <c r="I127" s="81">
        <v>0</v>
      </c>
      <c r="J127" s="111">
        <f t="shared" si="16"/>
        <v>1530430</v>
      </c>
      <c r="K127" s="81">
        <v>0</v>
      </c>
      <c r="L127" s="111">
        <f t="shared" si="17"/>
        <v>1530430</v>
      </c>
      <c r="M127" s="81">
        <v>161199</v>
      </c>
      <c r="N127" s="111">
        <f t="shared" si="18"/>
        <v>1691629</v>
      </c>
      <c r="O127" s="81">
        <v>1506659</v>
      </c>
      <c r="P127" s="115">
        <f t="shared" si="19"/>
        <v>184970</v>
      </c>
      <c r="Q127" s="179">
        <v>9778185</v>
      </c>
      <c r="R127" s="179">
        <v>4505581</v>
      </c>
      <c r="S127" s="179">
        <v>0</v>
      </c>
      <c r="T127" s="179">
        <v>0</v>
      </c>
      <c r="U127" s="179">
        <v>0</v>
      </c>
      <c r="V127" s="179">
        <v>0</v>
      </c>
      <c r="W127" s="179">
        <v>26104</v>
      </c>
      <c r="X127" s="119">
        <f t="shared" si="20"/>
        <v>14309870</v>
      </c>
      <c r="Y127" s="179">
        <v>0</v>
      </c>
      <c r="Z127" s="123">
        <f t="shared" si="21"/>
        <v>14309870</v>
      </c>
      <c r="AA127" s="179">
        <v>951</v>
      </c>
      <c r="AB127" s="179">
        <v>147</v>
      </c>
      <c r="AC127" s="179">
        <v>0</v>
      </c>
      <c r="AD127" s="179">
        <v>0</v>
      </c>
      <c r="AE127" s="179">
        <v>0</v>
      </c>
      <c r="AF127" s="179">
        <v>0</v>
      </c>
      <c r="AG127" s="179">
        <v>1</v>
      </c>
      <c r="AH127" s="123">
        <f t="shared" si="22"/>
        <v>1099</v>
      </c>
      <c r="AI127" s="190">
        <f t="shared" si="23"/>
        <v>10.694925949711633</v>
      </c>
    </row>
    <row r="128" spans="1:35" ht="15" customHeight="1">
      <c r="A128" s="150">
        <v>763</v>
      </c>
      <c r="B128" s="149" t="s">
        <v>198</v>
      </c>
      <c r="C128" s="81">
        <v>693998</v>
      </c>
      <c r="D128" s="81">
        <v>280930</v>
      </c>
      <c r="E128" s="81">
        <v>0</v>
      </c>
      <c r="F128" s="81">
        <v>0</v>
      </c>
      <c r="G128" s="81">
        <v>162206</v>
      </c>
      <c r="H128" s="81">
        <v>1202</v>
      </c>
      <c r="I128" s="81">
        <v>0</v>
      </c>
      <c r="J128" s="111">
        <f t="shared" si="16"/>
        <v>1138336</v>
      </c>
      <c r="K128" s="81">
        <v>0</v>
      </c>
      <c r="L128" s="111">
        <f t="shared" si="17"/>
        <v>1138336</v>
      </c>
      <c r="M128" s="81">
        <v>103318</v>
      </c>
      <c r="N128" s="111">
        <f t="shared" si="18"/>
        <v>1241654</v>
      </c>
      <c r="O128" s="81">
        <v>1332263</v>
      </c>
      <c r="P128" s="115">
        <f t="shared" si="19"/>
        <v>-90609</v>
      </c>
      <c r="Q128" s="179">
        <v>6520070</v>
      </c>
      <c r="R128" s="179">
        <v>2683784</v>
      </c>
      <c r="S128" s="179">
        <v>0</v>
      </c>
      <c r="T128" s="179">
        <v>17275</v>
      </c>
      <c r="U128" s="179">
        <v>2021746</v>
      </c>
      <c r="V128" s="179">
        <v>6759</v>
      </c>
      <c r="W128" s="179">
        <v>300726</v>
      </c>
      <c r="X128" s="119">
        <f t="shared" si="20"/>
        <v>11550360</v>
      </c>
      <c r="Y128" s="179">
        <v>0</v>
      </c>
      <c r="Z128" s="123">
        <f t="shared" si="21"/>
        <v>11550360</v>
      </c>
      <c r="AA128" s="179">
        <v>591</v>
      </c>
      <c r="AB128" s="179">
        <v>95</v>
      </c>
      <c r="AC128" s="179">
        <v>0</v>
      </c>
      <c r="AD128" s="179">
        <v>7</v>
      </c>
      <c r="AE128" s="179">
        <v>33</v>
      </c>
      <c r="AF128" s="179">
        <v>2</v>
      </c>
      <c r="AG128" s="179">
        <v>2</v>
      </c>
      <c r="AH128" s="123">
        <f t="shared" si="22"/>
        <v>730</v>
      </c>
      <c r="AI128" s="190">
        <f t="shared" si="23"/>
        <v>9.8554157619329619</v>
      </c>
    </row>
    <row r="129" spans="1:35" ht="15" customHeight="1">
      <c r="A129" s="153" t="s">
        <v>310</v>
      </c>
      <c r="B129" s="148" t="s">
        <v>199</v>
      </c>
      <c r="C129" s="81">
        <v>2157755</v>
      </c>
      <c r="D129" s="81">
        <v>623556</v>
      </c>
      <c r="E129" s="81">
        <v>1060553</v>
      </c>
      <c r="F129" s="81">
        <v>57204</v>
      </c>
      <c r="G129" s="81">
        <v>161899</v>
      </c>
      <c r="H129" s="81">
        <v>0</v>
      </c>
      <c r="I129" s="81">
        <v>0</v>
      </c>
      <c r="J129" s="111">
        <f t="shared" si="16"/>
        <v>4060967</v>
      </c>
      <c r="K129" s="81">
        <v>98349</v>
      </c>
      <c r="L129" s="111">
        <f t="shared" si="17"/>
        <v>4159316</v>
      </c>
      <c r="M129" s="81">
        <v>1070492</v>
      </c>
      <c r="N129" s="111">
        <f t="shared" si="18"/>
        <v>5229808</v>
      </c>
      <c r="O129" s="81">
        <v>5023259</v>
      </c>
      <c r="P129" s="115">
        <f t="shared" si="19"/>
        <v>206549</v>
      </c>
      <c r="Q129" s="179">
        <v>18475089</v>
      </c>
      <c r="R129" s="179">
        <v>5863012</v>
      </c>
      <c r="S129" s="179">
        <v>11732913</v>
      </c>
      <c r="T129" s="179">
        <v>570559</v>
      </c>
      <c r="U129" s="179">
        <v>1719558</v>
      </c>
      <c r="V129" s="179">
        <v>0</v>
      </c>
      <c r="W129" s="179">
        <v>0</v>
      </c>
      <c r="X129" s="119">
        <f t="shared" si="20"/>
        <v>38361131</v>
      </c>
      <c r="Y129" s="179">
        <v>1426525</v>
      </c>
      <c r="Z129" s="123">
        <f t="shared" si="21"/>
        <v>39787656</v>
      </c>
      <c r="AA129" s="179">
        <v>2165</v>
      </c>
      <c r="AB129" s="179">
        <v>315</v>
      </c>
      <c r="AC129" s="179">
        <v>19</v>
      </c>
      <c r="AD129" s="179">
        <v>5</v>
      </c>
      <c r="AE129" s="179">
        <v>29</v>
      </c>
      <c r="AF129" s="179">
        <v>0</v>
      </c>
      <c r="AG129" s="179">
        <v>0</v>
      </c>
      <c r="AH129" s="123">
        <f t="shared" si="22"/>
        <v>2533</v>
      </c>
      <c r="AI129" s="190">
        <f t="shared" si="23"/>
        <v>10.58615034056217</v>
      </c>
    </row>
    <row r="130" spans="1:35" ht="15" customHeight="1">
      <c r="A130" s="150" t="s">
        <v>270</v>
      </c>
      <c r="B130" s="17" t="s">
        <v>200</v>
      </c>
      <c r="C130" s="81">
        <v>441657</v>
      </c>
      <c r="D130" s="81">
        <v>148733</v>
      </c>
      <c r="E130" s="81">
        <v>192204</v>
      </c>
      <c r="F130" s="81">
        <v>0</v>
      </c>
      <c r="G130" s="81">
        <v>0</v>
      </c>
      <c r="H130" s="81">
        <v>0</v>
      </c>
      <c r="I130" s="81">
        <v>0</v>
      </c>
      <c r="J130" s="111">
        <f t="shared" si="16"/>
        <v>782594</v>
      </c>
      <c r="K130" s="81">
        <v>0</v>
      </c>
      <c r="L130" s="111">
        <f t="shared" si="17"/>
        <v>782594</v>
      </c>
      <c r="M130" s="81">
        <v>70432</v>
      </c>
      <c r="N130" s="111">
        <f t="shared" si="18"/>
        <v>853026</v>
      </c>
      <c r="O130" s="81">
        <v>794135</v>
      </c>
      <c r="P130" s="115">
        <f t="shared" si="19"/>
        <v>58891</v>
      </c>
      <c r="Q130" s="179">
        <v>4707038</v>
      </c>
      <c r="R130" s="179">
        <v>1668282</v>
      </c>
      <c r="S130" s="179">
        <v>1853093</v>
      </c>
      <c r="T130" s="179">
        <v>0</v>
      </c>
      <c r="U130" s="179">
        <v>0</v>
      </c>
      <c r="V130" s="179">
        <v>0</v>
      </c>
      <c r="W130" s="179">
        <v>0</v>
      </c>
      <c r="X130" s="119">
        <f t="shared" si="20"/>
        <v>8228413</v>
      </c>
      <c r="Y130" s="179">
        <v>0</v>
      </c>
      <c r="Z130" s="123">
        <f t="shared" si="21"/>
        <v>8228413</v>
      </c>
      <c r="AA130" s="179">
        <v>426</v>
      </c>
      <c r="AB130" s="179">
        <v>105</v>
      </c>
      <c r="AC130" s="179">
        <v>18</v>
      </c>
      <c r="AD130" s="179">
        <v>0</v>
      </c>
      <c r="AE130" s="179">
        <v>0</v>
      </c>
      <c r="AF130" s="179">
        <v>0</v>
      </c>
      <c r="AG130" s="179">
        <v>0</v>
      </c>
      <c r="AH130" s="123">
        <f t="shared" si="22"/>
        <v>549</v>
      </c>
      <c r="AI130" s="190">
        <f t="shared" si="23"/>
        <v>9.5108740895723152</v>
      </c>
    </row>
    <row r="131" spans="1:35" ht="15" customHeight="1">
      <c r="A131" s="150">
        <v>766</v>
      </c>
      <c r="B131" s="40" t="s">
        <v>201</v>
      </c>
      <c r="C131" s="81">
        <v>5868713</v>
      </c>
      <c r="D131" s="81">
        <v>1505148</v>
      </c>
      <c r="E131" s="81">
        <v>6284127</v>
      </c>
      <c r="F131" s="81">
        <v>262034</v>
      </c>
      <c r="G131" s="81">
        <v>0</v>
      </c>
      <c r="H131" s="81">
        <v>0</v>
      </c>
      <c r="I131" s="81">
        <v>739952</v>
      </c>
      <c r="J131" s="111">
        <f t="shared" si="16"/>
        <v>14659974</v>
      </c>
      <c r="K131" s="81">
        <v>3037102</v>
      </c>
      <c r="L131" s="111">
        <f t="shared" si="17"/>
        <v>17697076</v>
      </c>
      <c r="M131" s="81">
        <v>932667</v>
      </c>
      <c r="N131" s="111">
        <f t="shared" si="18"/>
        <v>18629743</v>
      </c>
      <c r="O131" s="81">
        <v>17386032</v>
      </c>
      <c r="P131" s="115">
        <f t="shared" si="19"/>
        <v>1243711</v>
      </c>
      <c r="Q131" s="179">
        <v>42482175</v>
      </c>
      <c r="R131" s="179">
        <v>12653144</v>
      </c>
      <c r="S131" s="179">
        <v>71111077</v>
      </c>
      <c r="T131" s="179">
        <v>412320</v>
      </c>
      <c r="U131" s="179">
        <v>0</v>
      </c>
      <c r="V131" s="179">
        <v>0</v>
      </c>
      <c r="W131" s="179">
        <v>7749603</v>
      </c>
      <c r="X131" s="119">
        <f t="shared" si="20"/>
        <v>134408319</v>
      </c>
      <c r="Y131" s="179">
        <v>0</v>
      </c>
      <c r="Z131" s="123">
        <f t="shared" si="21"/>
        <v>134408319</v>
      </c>
      <c r="AA131" s="179">
        <v>4392</v>
      </c>
      <c r="AB131" s="179">
        <v>522</v>
      </c>
      <c r="AC131" s="179">
        <v>79</v>
      </c>
      <c r="AD131" s="179">
        <v>1</v>
      </c>
      <c r="AE131" s="179">
        <v>0</v>
      </c>
      <c r="AF131" s="179">
        <v>0</v>
      </c>
      <c r="AG131" s="179">
        <v>367</v>
      </c>
      <c r="AH131" s="123">
        <f t="shared" si="22"/>
        <v>5361</v>
      </c>
      <c r="AI131" s="190">
        <f t="shared" si="23"/>
        <v>10.9070436332144</v>
      </c>
    </row>
    <row r="132" spans="1:35" ht="15" customHeight="1">
      <c r="A132" s="150">
        <v>767</v>
      </c>
      <c r="B132" s="17" t="s">
        <v>202</v>
      </c>
      <c r="C132" s="81">
        <v>4236455</v>
      </c>
      <c r="D132" s="81">
        <v>2970033</v>
      </c>
      <c r="E132" s="81">
        <v>2760112</v>
      </c>
      <c r="F132" s="81">
        <v>129461</v>
      </c>
      <c r="G132" s="81">
        <v>0</v>
      </c>
      <c r="H132" s="81">
        <v>0</v>
      </c>
      <c r="I132" s="81">
        <v>391778</v>
      </c>
      <c r="J132" s="111">
        <f t="shared" si="16"/>
        <v>10487839</v>
      </c>
      <c r="K132" s="81">
        <v>847945</v>
      </c>
      <c r="L132" s="111">
        <f t="shared" si="17"/>
        <v>11335784</v>
      </c>
      <c r="M132" s="81">
        <v>2242097</v>
      </c>
      <c r="N132" s="111">
        <f t="shared" si="18"/>
        <v>13577881</v>
      </c>
      <c r="O132" s="81">
        <v>11464870</v>
      </c>
      <c r="P132" s="115">
        <f t="shared" si="19"/>
        <v>2113011</v>
      </c>
      <c r="Q132" s="179">
        <v>32371099</v>
      </c>
      <c r="R132" s="179">
        <v>24956437</v>
      </c>
      <c r="S132" s="179">
        <v>31548286</v>
      </c>
      <c r="T132" s="179">
        <v>1312214</v>
      </c>
      <c r="U132" s="179">
        <v>0</v>
      </c>
      <c r="V132" s="179">
        <v>0</v>
      </c>
      <c r="W132" s="179">
        <v>3579407</v>
      </c>
      <c r="X132" s="119">
        <f t="shared" si="20"/>
        <v>93767443</v>
      </c>
      <c r="Y132" s="179">
        <v>8553600</v>
      </c>
      <c r="Z132" s="123">
        <f t="shared" si="21"/>
        <v>102321043</v>
      </c>
      <c r="AA132" s="179">
        <v>3882</v>
      </c>
      <c r="AB132" s="179">
        <v>519</v>
      </c>
      <c r="AC132" s="179">
        <v>8</v>
      </c>
      <c r="AD132" s="179">
        <v>10</v>
      </c>
      <c r="AE132" s="179">
        <v>0</v>
      </c>
      <c r="AF132" s="179">
        <v>0</v>
      </c>
      <c r="AG132" s="179">
        <v>37</v>
      </c>
      <c r="AH132" s="123">
        <f t="shared" si="22"/>
        <v>4456</v>
      </c>
      <c r="AI132" s="190">
        <f t="shared" si="23"/>
        <v>11.184947210301981</v>
      </c>
    </row>
    <row r="133" spans="1:35" ht="15" customHeight="1">
      <c r="A133" s="150" t="s">
        <v>294</v>
      </c>
      <c r="B133" s="148" t="s">
        <v>203</v>
      </c>
      <c r="C133" s="81">
        <v>635016</v>
      </c>
      <c r="D133" s="81">
        <v>200309</v>
      </c>
      <c r="E133" s="81">
        <v>957825</v>
      </c>
      <c r="F133" s="81">
        <v>11951</v>
      </c>
      <c r="G133" s="81">
        <v>0</v>
      </c>
      <c r="H133" s="81">
        <v>0</v>
      </c>
      <c r="I133" s="81">
        <v>42077</v>
      </c>
      <c r="J133" s="111">
        <f t="shared" si="16"/>
        <v>1847178</v>
      </c>
      <c r="K133" s="81">
        <v>0</v>
      </c>
      <c r="L133" s="111">
        <f t="shared" si="17"/>
        <v>1847178</v>
      </c>
      <c r="M133" s="81">
        <v>170368</v>
      </c>
      <c r="N133" s="111">
        <f t="shared" si="18"/>
        <v>2017546</v>
      </c>
      <c r="O133" s="81">
        <v>1842408</v>
      </c>
      <c r="P133" s="115">
        <f t="shared" si="19"/>
        <v>175138</v>
      </c>
      <c r="Q133" s="179">
        <v>5519766</v>
      </c>
      <c r="R133" s="179">
        <v>1882618</v>
      </c>
      <c r="S133" s="179">
        <v>9673870</v>
      </c>
      <c r="T133" s="179">
        <v>120066</v>
      </c>
      <c r="U133" s="179">
        <v>0</v>
      </c>
      <c r="V133" s="179">
        <v>0</v>
      </c>
      <c r="W133" s="179">
        <v>356908</v>
      </c>
      <c r="X133" s="119">
        <f t="shared" si="20"/>
        <v>17553228</v>
      </c>
      <c r="Y133" s="179">
        <v>0</v>
      </c>
      <c r="Z133" s="123">
        <f t="shared" si="21"/>
        <v>17553228</v>
      </c>
      <c r="AA133" s="179">
        <v>447</v>
      </c>
      <c r="AB133" s="179">
        <v>95</v>
      </c>
      <c r="AC133" s="179">
        <v>49</v>
      </c>
      <c r="AD133" s="179">
        <v>3</v>
      </c>
      <c r="AE133" s="179">
        <v>0</v>
      </c>
      <c r="AF133" s="179">
        <v>0</v>
      </c>
      <c r="AG133" s="179">
        <v>16</v>
      </c>
      <c r="AH133" s="123">
        <f t="shared" si="22"/>
        <v>610</v>
      </c>
      <c r="AI133" s="190">
        <f t="shared" si="23"/>
        <v>10.523295202455071</v>
      </c>
    </row>
    <row r="134" spans="1:35" ht="15" customHeight="1">
      <c r="A134" s="153">
        <v>768</v>
      </c>
      <c r="B134" s="148" t="s">
        <v>204</v>
      </c>
      <c r="C134" s="81">
        <v>1449920</v>
      </c>
      <c r="D134" s="81">
        <v>762479</v>
      </c>
      <c r="E134" s="81">
        <v>2503753</v>
      </c>
      <c r="F134" s="81">
        <v>36065</v>
      </c>
      <c r="G134" s="81">
        <v>445405</v>
      </c>
      <c r="H134" s="81">
        <v>260</v>
      </c>
      <c r="I134" s="81">
        <v>239814</v>
      </c>
      <c r="J134" s="111">
        <f t="shared" si="16"/>
        <v>5437696</v>
      </c>
      <c r="K134" s="81">
        <v>0</v>
      </c>
      <c r="L134" s="111">
        <f t="shared" si="17"/>
        <v>5437696</v>
      </c>
      <c r="M134" s="81">
        <v>101895</v>
      </c>
      <c r="N134" s="111">
        <f t="shared" si="18"/>
        <v>5539591</v>
      </c>
      <c r="O134" s="81">
        <v>4420728</v>
      </c>
      <c r="P134" s="115">
        <f t="shared" si="19"/>
        <v>1118863</v>
      </c>
      <c r="Q134" s="179">
        <v>12670134</v>
      </c>
      <c r="R134" s="179">
        <v>6273597</v>
      </c>
      <c r="S134" s="179">
        <v>29308800</v>
      </c>
      <c r="T134" s="179">
        <v>360697</v>
      </c>
      <c r="U134" s="179">
        <v>2717999</v>
      </c>
      <c r="V134" s="179">
        <v>693</v>
      </c>
      <c r="W134" s="179">
        <v>2212628</v>
      </c>
      <c r="X134" s="119">
        <f t="shared" si="20"/>
        <v>53544548</v>
      </c>
      <c r="Y134" s="179">
        <v>0</v>
      </c>
      <c r="Z134" s="123">
        <f t="shared" si="21"/>
        <v>53544548</v>
      </c>
      <c r="AA134" s="179">
        <v>1684</v>
      </c>
      <c r="AB134" s="179">
        <v>154</v>
      </c>
      <c r="AC134" s="179">
        <v>1</v>
      </c>
      <c r="AD134" s="179">
        <v>13</v>
      </c>
      <c r="AE134" s="179">
        <v>12</v>
      </c>
      <c r="AF134" s="179">
        <v>1</v>
      </c>
      <c r="AG134" s="179">
        <v>1</v>
      </c>
      <c r="AH134" s="123">
        <f t="shared" si="22"/>
        <v>1866</v>
      </c>
      <c r="AI134" s="190">
        <f t="shared" si="23"/>
        <v>10.155461579393666</v>
      </c>
    </row>
    <row r="135" spans="1:35" ht="15" customHeight="1">
      <c r="A135" s="150">
        <v>769</v>
      </c>
      <c r="B135" s="40" t="s">
        <v>205</v>
      </c>
      <c r="C135" s="81">
        <v>780347</v>
      </c>
      <c r="D135" s="81">
        <v>299705</v>
      </c>
      <c r="E135" s="81">
        <v>335838</v>
      </c>
      <c r="F135" s="81">
        <v>0</v>
      </c>
      <c r="G135" s="81">
        <v>0</v>
      </c>
      <c r="H135" s="81">
        <v>0</v>
      </c>
      <c r="I135" s="81">
        <v>40083</v>
      </c>
      <c r="J135" s="111">
        <f t="shared" ref="J135:J141" si="24">SUM(C135:I135)</f>
        <v>1455973</v>
      </c>
      <c r="K135" s="81">
        <v>0</v>
      </c>
      <c r="L135" s="111">
        <f t="shared" ref="L135:L141" si="25">(J135+K135)</f>
        <v>1455973</v>
      </c>
      <c r="M135" s="81">
        <v>72408</v>
      </c>
      <c r="N135" s="111">
        <f t="shared" ref="N135:N141" si="26">(L135+M135)</f>
        <v>1528381</v>
      </c>
      <c r="O135" s="81">
        <v>1500029</v>
      </c>
      <c r="P135" s="115">
        <f t="shared" ref="P135:P141" si="27">(N135-O135)</f>
        <v>28352</v>
      </c>
      <c r="Q135" s="179">
        <v>6279982</v>
      </c>
      <c r="R135" s="179">
        <v>2536571</v>
      </c>
      <c r="S135" s="179">
        <v>3639300</v>
      </c>
      <c r="T135" s="179">
        <v>0</v>
      </c>
      <c r="U135" s="179">
        <v>0</v>
      </c>
      <c r="V135" s="179">
        <v>0</v>
      </c>
      <c r="W135" s="179">
        <v>381589</v>
      </c>
      <c r="X135" s="119">
        <f t="shared" ref="X135:X141" si="28">SUM(Q135:W135)</f>
        <v>12837442</v>
      </c>
      <c r="Y135" s="179">
        <v>0</v>
      </c>
      <c r="Z135" s="123">
        <f t="shared" ref="Z135:Z141" si="29">SUM(X135:Y135)</f>
        <v>12837442</v>
      </c>
      <c r="AA135" s="179">
        <v>659</v>
      </c>
      <c r="AB135" s="179">
        <v>91</v>
      </c>
      <c r="AC135" s="179">
        <v>1</v>
      </c>
      <c r="AD135" s="179">
        <v>0</v>
      </c>
      <c r="AE135" s="179">
        <v>0</v>
      </c>
      <c r="AF135" s="179">
        <v>0</v>
      </c>
      <c r="AG135" s="179">
        <v>16</v>
      </c>
      <c r="AH135" s="123">
        <f t="shared" ref="AH135:AH141" si="30">SUM(AA135:AG135)</f>
        <v>767</v>
      </c>
      <c r="AI135" s="190">
        <f t="shared" ref="AI135:AI141" si="31">(J135/X135)*100</f>
        <v>11.341613072136957</v>
      </c>
    </row>
    <row r="136" spans="1:35" ht="15" customHeight="1">
      <c r="A136" s="150">
        <v>770</v>
      </c>
      <c r="B136" s="149" t="s">
        <v>206</v>
      </c>
      <c r="C136" s="81">
        <v>91024</v>
      </c>
      <c r="D136" s="81">
        <v>12358</v>
      </c>
      <c r="E136" s="81">
        <v>0</v>
      </c>
      <c r="F136" s="81">
        <v>0</v>
      </c>
      <c r="G136" s="81">
        <v>0</v>
      </c>
      <c r="H136" s="81">
        <v>99</v>
      </c>
      <c r="I136" s="81">
        <v>0</v>
      </c>
      <c r="J136" s="111">
        <f t="shared" si="24"/>
        <v>103481</v>
      </c>
      <c r="K136" s="81">
        <v>0</v>
      </c>
      <c r="L136" s="111">
        <f t="shared" si="25"/>
        <v>103481</v>
      </c>
      <c r="M136" s="81">
        <v>0</v>
      </c>
      <c r="N136" s="111">
        <f t="shared" si="26"/>
        <v>103481</v>
      </c>
      <c r="O136" s="81">
        <v>77613</v>
      </c>
      <c r="P136" s="115">
        <f t="shared" si="27"/>
        <v>25868</v>
      </c>
      <c r="Q136" s="179">
        <v>620832</v>
      </c>
      <c r="R136" s="179">
        <v>128558</v>
      </c>
      <c r="S136" s="179">
        <v>0</v>
      </c>
      <c r="T136" s="179">
        <v>0</v>
      </c>
      <c r="U136" s="179">
        <v>0</v>
      </c>
      <c r="V136" s="179">
        <v>0</v>
      </c>
      <c r="W136" s="179">
        <v>0</v>
      </c>
      <c r="X136" s="119">
        <f t="shared" si="28"/>
        <v>749390</v>
      </c>
      <c r="Y136" s="179">
        <v>0</v>
      </c>
      <c r="Z136" s="123">
        <f t="shared" si="29"/>
        <v>749390</v>
      </c>
      <c r="AA136" s="179">
        <v>71</v>
      </c>
      <c r="AB136" s="179">
        <v>8</v>
      </c>
      <c r="AC136" s="179">
        <v>0</v>
      </c>
      <c r="AD136" s="179">
        <v>0</v>
      </c>
      <c r="AE136" s="179">
        <v>0</v>
      </c>
      <c r="AF136" s="179">
        <v>1</v>
      </c>
      <c r="AG136" s="179">
        <v>0</v>
      </c>
      <c r="AH136" s="123">
        <f t="shared" si="30"/>
        <v>80</v>
      </c>
      <c r="AI136" s="190">
        <f t="shared" si="31"/>
        <v>13.808697740829206</v>
      </c>
    </row>
    <row r="137" spans="1:35" ht="15" customHeight="1">
      <c r="A137" s="150" t="s">
        <v>295</v>
      </c>
      <c r="B137" s="17" t="s">
        <v>207</v>
      </c>
      <c r="C137" s="81">
        <v>395340</v>
      </c>
      <c r="D137" s="81">
        <v>126640</v>
      </c>
      <c r="E137" s="81">
        <v>143400</v>
      </c>
      <c r="F137" s="81">
        <v>10770</v>
      </c>
      <c r="G137" s="81">
        <v>1432</v>
      </c>
      <c r="H137" s="81">
        <v>319</v>
      </c>
      <c r="I137" s="81">
        <v>16885</v>
      </c>
      <c r="J137" s="111">
        <f t="shared" si="24"/>
        <v>694786</v>
      </c>
      <c r="K137" s="81">
        <v>0</v>
      </c>
      <c r="L137" s="111">
        <f t="shared" si="25"/>
        <v>694786</v>
      </c>
      <c r="M137" s="81">
        <v>7404</v>
      </c>
      <c r="N137" s="111">
        <f t="shared" si="26"/>
        <v>702190</v>
      </c>
      <c r="O137" s="81">
        <v>595225</v>
      </c>
      <c r="P137" s="115">
        <f t="shared" si="27"/>
        <v>106965</v>
      </c>
      <c r="Q137" s="179">
        <v>2660382</v>
      </c>
      <c r="R137" s="179">
        <v>1483082</v>
      </c>
      <c r="S137" s="179">
        <v>1527371</v>
      </c>
      <c r="T137" s="179">
        <v>115500</v>
      </c>
      <c r="U137" s="179">
        <v>9594</v>
      </c>
      <c r="V137" s="179">
        <v>1613</v>
      </c>
      <c r="W137" s="179">
        <v>156404</v>
      </c>
      <c r="X137" s="119">
        <f t="shared" si="28"/>
        <v>5953946</v>
      </c>
      <c r="Y137" s="179">
        <v>0</v>
      </c>
      <c r="Z137" s="123">
        <f t="shared" si="29"/>
        <v>5953946</v>
      </c>
      <c r="AA137" s="179">
        <v>250</v>
      </c>
      <c r="AB137" s="179">
        <v>58</v>
      </c>
      <c r="AC137" s="179">
        <v>2</v>
      </c>
      <c r="AD137" s="179">
        <v>1</v>
      </c>
      <c r="AE137" s="179">
        <v>3</v>
      </c>
      <c r="AF137" s="179">
        <v>1</v>
      </c>
      <c r="AG137" s="179">
        <v>8</v>
      </c>
      <c r="AH137" s="123">
        <f t="shared" si="30"/>
        <v>323</v>
      </c>
      <c r="AI137" s="190">
        <f t="shared" si="31"/>
        <v>11.66933660466521</v>
      </c>
    </row>
    <row r="138" spans="1:35" ht="15" customHeight="1">
      <c r="A138" s="150">
        <v>771</v>
      </c>
      <c r="B138" s="58" t="s">
        <v>208</v>
      </c>
      <c r="C138" s="81">
        <v>1249535</v>
      </c>
      <c r="D138" s="81">
        <v>594526</v>
      </c>
      <c r="E138" s="81">
        <v>498230</v>
      </c>
      <c r="F138" s="81">
        <v>0</v>
      </c>
      <c r="G138" s="81">
        <v>0</v>
      </c>
      <c r="H138" s="81">
        <v>0</v>
      </c>
      <c r="I138" s="81">
        <v>71683</v>
      </c>
      <c r="J138" s="111">
        <f t="shared" si="24"/>
        <v>2413974</v>
      </c>
      <c r="K138" s="81">
        <v>0</v>
      </c>
      <c r="L138" s="111">
        <f t="shared" si="25"/>
        <v>2413974</v>
      </c>
      <c r="M138" s="81">
        <v>133600</v>
      </c>
      <c r="N138" s="111">
        <f t="shared" si="26"/>
        <v>2547574</v>
      </c>
      <c r="O138" s="81">
        <v>2460290</v>
      </c>
      <c r="P138" s="115">
        <f t="shared" si="27"/>
        <v>87284</v>
      </c>
      <c r="Q138" s="179">
        <v>11735183</v>
      </c>
      <c r="R138" s="179">
        <v>5919920</v>
      </c>
      <c r="S138" s="179">
        <v>5317613</v>
      </c>
      <c r="T138" s="179">
        <v>0</v>
      </c>
      <c r="U138" s="179">
        <v>0</v>
      </c>
      <c r="V138" s="179">
        <v>0</v>
      </c>
      <c r="W138" s="179">
        <v>722378</v>
      </c>
      <c r="X138" s="119">
        <f t="shared" si="28"/>
        <v>23695094</v>
      </c>
      <c r="Y138" s="179">
        <v>0</v>
      </c>
      <c r="Z138" s="123">
        <f t="shared" si="29"/>
        <v>23695094</v>
      </c>
      <c r="AA138" s="179">
        <v>1320</v>
      </c>
      <c r="AB138" s="179">
        <v>187</v>
      </c>
      <c r="AC138" s="179">
        <v>7</v>
      </c>
      <c r="AD138" s="179">
        <v>0</v>
      </c>
      <c r="AE138" s="179">
        <v>0</v>
      </c>
      <c r="AF138" s="179">
        <v>0</v>
      </c>
      <c r="AG138" s="179">
        <v>27</v>
      </c>
      <c r="AH138" s="123">
        <f t="shared" si="30"/>
        <v>1541</v>
      </c>
      <c r="AI138" s="190">
        <f t="shared" si="31"/>
        <v>10.187653190993883</v>
      </c>
    </row>
    <row r="139" spans="1:35" ht="15" customHeight="1">
      <c r="A139" s="150">
        <v>772</v>
      </c>
      <c r="B139" s="40" t="s">
        <v>209</v>
      </c>
      <c r="C139" s="81">
        <v>2934518</v>
      </c>
      <c r="D139" s="81">
        <v>763277</v>
      </c>
      <c r="E139" s="81">
        <v>1469183</v>
      </c>
      <c r="F139" s="81">
        <v>0</v>
      </c>
      <c r="G139" s="81">
        <v>0</v>
      </c>
      <c r="H139" s="81">
        <v>0</v>
      </c>
      <c r="I139" s="81">
        <v>0</v>
      </c>
      <c r="J139" s="111">
        <f t="shared" si="24"/>
        <v>5166978</v>
      </c>
      <c r="K139" s="81">
        <v>0</v>
      </c>
      <c r="L139" s="111">
        <f t="shared" si="25"/>
        <v>5166978</v>
      </c>
      <c r="M139" s="81">
        <v>363706</v>
      </c>
      <c r="N139" s="111">
        <f t="shared" si="26"/>
        <v>5530684</v>
      </c>
      <c r="O139" s="81">
        <v>4930037</v>
      </c>
      <c r="P139" s="115">
        <f t="shared" si="27"/>
        <v>600647</v>
      </c>
      <c r="Q139" s="179">
        <v>20481789</v>
      </c>
      <c r="R139" s="179">
        <v>5971871</v>
      </c>
      <c r="S139" s="179">
        <v>17678975</v>
      </c>
      <c r="T139" s="179">
        <v>0</v>
      </c>
      <c r="U139" s="179">
        <v>0</v>
      </c>
      <c r="V139" s="179">
        <v>0</v>
      </c>
      <c r="W139" s="179">
        <v>0</v>
      </c>
      <c r="X139" s="119">
        <f t="shared" si="28"/>
        <v>44132635</v>
      </c>
      <c r="Y139" s="179">
        <v>0</v>
      </c>
      <c r="Z139" s="123">
        <f t="shared" si="29"/>
        <v>44132635</v>
      </c>
      <c r="AA139" s="179">
        <v>2354</v>
      </c>
      <c r="AB139" s="179">
        <v>342</v>
      </c>
      <c r="AC139" s="179">
        <v>63</v>
      </c>
      <c r="AD139" s="179">
        <v>0</v>
      </c>
      <c r="AE139" s="179">
        <v>0</v>
      </c>
      <c r="AF139" s="179">
        <v>0</v>
      </c>
      <c r="AG139" s="179">
        <v>0</v>
      </c>
      <c r="AH139" s="123">
        <f t="shared" si="30"/>
        <v>2759</v>
      </c>
      <c r="AI139" s="190">
        <f t="shared" si="31"/>
        <v>11.707839334768929</v>
      </c>
    </row>
    <row r="140" spans="1:35" ht="15" customHeight="1">
      <c r="A140" s="150" t="s">
        <v>296</v>
      </c>
      <c r="B140" s="148" t="s">
        <v>210</v>
      </c>
      <c r="C140" s="81">
        <v>884298</v>
      </c>
      <c r="D140" s="81">
        <v>379953</v>
      </c>
      <c r="E140" s="81">
        <v>0</v>
      </c>
      <c r="F140" s="81">
        <v>12830</v>
      </c>
      <c r="G140" s="81">
        <v>210740</v>
      </c>
      <c r="H140" s="81">
        <v>3322</v>
      </c>
      <c r="I140" s="81">
        <v>10137</v>
      </c>
      <c r="J140" s="111">
        <f t="shared" si="24"/>
        <v>1501280</v>
      </c>
      <c r="K140" s="81">
        <v>0</v>
      </c>
      <c r="L140" s="111">
        <f t="shared" si="25"/>
        <v>1501280</v>
      </c>
      <c r="M140" s="81">
        <v>17149</v>
      </c>
      <c r="N140" s="111">
        <f t="shared" si="26"/>
        <v>1518429</v>
      </c>
      <c r="O140" s="81">
        <v>1202657</v>
      </c>
      <c r="P140" s="115">
        <f t="shared" si="27"/>
        <v>315772</v>
      </c>
      <c r="Q140" s="179">
        <v>8153046</v>
      </c>
      <c r="R140" s="179">
        <v>3629355</v>
      </c>
      <c r="S140" s="179">
        <v>0</v>
      </c>
      <c r="T140" s="179">
        <v>128402</v>
      </c>
      <c r="U140" s="179">
        <v>2622096</v>
      </c>
      <c r="V140" s="179">
        <v>20351</v>
      </c>
      <c r="W140" s="179">
        <v>85658</v>
      </c>
      <c r="X140" s="119">
        <f t="shared" si="28"/>
        <v>14638908</v>
      </c>
      <c r="Y140" s="179">
        <v>0</v>
      </c>
      <c r="Z140" s="123">
        <f t="shared" si="29"/>
        <v>14638908</v>
      </c>
      <c r="AA140" s="179">
        <v>717</v>
      </c>
      <c r="AB140" s="179">
        <v>134</v>
      </c>
      <c r="AC140" s="179">
        <v>0</v>
      </c>
      <c r="AD140" s="179">
        <v>6</v>
      </c>
      <c r="AE140" s="179">
        <v>19</v>
      </c>
      <c r="AF140" s="179">
        <v>6</v>
      </c>
      <c r="AG140" s="179">
        <v>10</v>
      </c>
      <c r="AH140" s="123">
        <f t="shared" si="30"/>
        <v>892</v>
      </c>
      <c r="AI140" s="190">
        <f t="shared" si="31"/>
        <v>10.255409761438489</v>
      </c>
    </row>
    <row r="141" spans="1:35" ht="15" customHeight="1">
      <c r="A141" s="150">
        <v>773</v>
      </c>
      <c r="B141" s="149" t="s">
        <v>211</v>
      </c>
      <c r="C141" s="81">
        <v>81439.5</v>
      </c>
      <c r="D141" s="81">
        <v>139405.49</v>
      </c>
      <c r="E141" s="81">
        <v>0</v>
      </c>
      <c r="F141" s="81">
        <v>0</v>
      </c>
      <c r="G141" s="81">
        <v>0</v>
      </c>
      <c r="H141" s="81">
        <v>0</v>
      </c>
      <c r="I141" s="81">
        <v>0</v>
      </c>
      <c r="J141" s="111">
        <f t="shared" si="24"/>
        <v>220844.99</v>
      </c>
      <c r="K141" s="81">
        <v>0</v>
      </c>
      <c r="L141" s="111">
        <f t="shared" si="25"/>
        <v>220844.99</v>
      </c>
      <c r="M141" s="81">
        <v>0</v>
      </c>
      <c r="N141" s="111">
        <f t="shared" si="26"/>
        <v>220844.99</v>
      </c>
      <c r="O141" s="81">
        <v>217783.2</v>
      </c>
      <c r="P141" s="115">
        <f t="shared" si="27"/>
        <v>3061.789999999979</v>
      </c>
      <c r="Q141" s="179">
        <v>808196</v>
      </c>
      <c r="R141" s="179">
        <v>693547</v>
      </c>
      <c r="S141" s="179">
        <v>0</v>
      </c>
      <c r="T141" s="179">
        <v>0</v>
      </c>
      <c r="U141" s="179">
        <v>0</v>
      </c>
      <c r="V141" s="179">
        <v>0</v>
      </c>
      <c r="W141" s="179">
        <v>0</v>
      </c>
      <c r="X141" s="119">
        <f t="shared" si="28"/>
        <v>1501743</v>
      </c>
      <c r="Y141" s="179">
        <v>0</v>
      </c>
      <c r="Z141" s="123">
        <f t="shared" si="29"/>
        <v>1501743</v>
      </c>
      <c r="AA141" s="179">
        <v>94</v>
      </c>
      <c r="AB141" s="179">
        <v>31</v>
      </c>
      <c r="AC141" s="179">
        <v>0</v>
      </c>
      <c r="AD141" s="179">
        <v>0</v>
      </c>
      <c r="AE141" s="179">
        <v>0</v>
      </c>
      <c r="AF141" s="179">
        <v>0</v>
      </c>
      <c r="AG141" s="179">
        <v>0</v>
      </c>
      <c r="AH141" s="123">
        <f t="shared" si="30"/>
        <v>125</v>
      </c>
      <c r="AI141" s="190">
        <f t="shared" si="31"/>
        <v>14.705911064676179</v>
      </c>
    </row>
    <row r="142" spans="1:35" ht="15" customHeight="1">
      <c r="A142" s="150"/>
      <c r="B142" s="19"/>
      <c r="C142" s="38"/>
      <c r="D142" s="73"/>
      <c r="E142" s="73"/>
      <c r="F142" s="73"/>
      <c r="G142" s="73"/>
      <c r="H142" s="73"/>
      <c r="I142" s="73"/>
      <c r="J142" s="111"/>
      <c r="K142" s="73"/>
      <c r="L142" s="111"/>
      <c r="M142" s="73"/>
      <c r="N142" s="111"/>
      <c r="O142" s="73"/>
      <c r="P142" s="115"/>
      <c r="Q142" s="18"/>
      <c r="R142" s="18"/>
      <c r="S142" s="18"/>
      <c r="T142" s="18"/>
      <c r="U142" s="18"/>
      <c r="V142" s="18"/>
      <c r="W142" s="18"/>
      <c r="X142" s="120"/>
      <c r="Y142" s="18"/>
      <c r="Z142" s="124"/>
      <c r="AA142" s="158"/>
      <c r="AB142" s="158"/>
      <c r="AC142" s="158"/>
      <c r="AD142" s="158"/>
      <c r="AE142" s="158"/>
      <c r="AF142" s="158"/>
      <c r="AG142" s="158"/>
      <c r="AH142" s="124"/>
      <c r="AI142" s="190"/>
    </row>
    <row r="143" spans="1:35" ht="15" customHeight="1" thickBot="1">
      <c r="A143" s="150"/>
      <c r="B143" s="41" t="s">
        <v>47</v>
      </c>
      <c r="C143" s="169">
        <f t="array" ref="C143">SUM(IF(ISERROR(C6:C141),"",C6:C141))</f>
        <v>193916176.66</v>
      </c>
      <c r="D143" s="169">
        <f t="array" ref="D143">SUM(IF(ISERROR(D6:D141),"",D6:D141))</f>
        <v>126472741.43000001</v>
      </c>
      <c r="E143" s="169">
        <f t="array" ref="E143">SUM(IF(ISERROR(E6:E141),"",E6:E141))</f>
        <v>138645577.15000001</v>
      </c>
      <c r="F143" s="169">
        <f t="array" ref="F143">SUM(IF(ISERROR(F6:F141),"",F6:F141))</f>
        <v>3119233.7100000004</v>
      </c>
      <c r="G143" s="169">
        <f t="array" ref="G143">SUM(IF(ISERROR(G6:G141),"",G6:G141))</f>
        <v>12945390.520000001</v>
      </c>
      <c r="H143" s="169">
        <f t="array" ref="H143">SUM(IF(ISERROR(H6:H141),"",H6:H141))</f>
        <v>57477.37</v>
      </c>
      <c r="I143" s="169">
        <f t="array" ref="I143">SUM(IF(ISERROR(I6:I141),"",I6:I141))</f>
        <v>13205815.760000004</v>
      </c>
      <c r="J143" s="169">
        <f t="array" ref="J143">SUM(IF(ISERROR(J6:J141),"",J6:J141))</f>
        <v>488362412.60000002</v>
      </c>
      <c r="K143" s="169">
        <f t="array" ref="K143">SUM(IF(ISERROR(K6:K141),"",K6:K141))</f>
        <v>14317754.699999999</v>
      </c>
      <c r="L143" s="169">
        <f t="array" ref="L143">SUM(IF(ISERROR(L6:L141),"",L6:L141))</f>
        <v>502680167.30000007</v>
      </c>
      <c r="M143" s="169">
        <f t="array" ref="M143">SUM(IF(ISERROR(M6:M141),"",M6:M141))</f>
        <v>39458541.409999996</v>
      </c>
      <c r="N143" s="169">
        <f t="array" ref="N143">SUM(IF(ISERROR(N6:N141),"",N6:N141))</f>
        <v>542138708.71000004</v>
      </c>
      <c r="O143" s="169">
        <f t="array" ref="O143">SUM(IF(ISERROR(O6:O141),"",O6:O141))</f>
        <v>472727100.20999998</v>
      </c>
      <c r="P143" s="169">
        <f t="array" ref="P143">SUM(IF(ISERROR(P6:P141),"",P6:P141))</f>
        <v>69411608.500000015</v>
      </c>
      <c r="Q143" s="168">
        <f t="array" ref="Q143">SUM(IF(ISERROR(Q6:Q141),"",Q6:Q141))</f>
        <v>1724687372</v>
      </c>
      <c r="R143" s="168">
        <f t="array" ref="R143">SUM(IF(ISERROR(R6:R141),"",R6:R141))</f>
        <v>1295278567</v>
      </c>
      <c r="S143" s="168">
        <f t="array" ref="S143">SUM(IF(ISERROR(S6:S141),"",S6:S141))</f>
        <v>1873570531</v>
      </c>
      <c r="T143" s="168">
        <f t="array" ref="T143">SUM(IF(ISERROR(T6:T141),"",T6:T141))</f>
        <v>21904604</v>
      </c>
      <c r="U143" s="168">
        <f t="array" ref="U143">SUM(IF(ISERROR(U6:U141),"",U6:U141))</f>
        <v>203266906</v>
      </c>
      <c r="V143" s="168">
        <f t="array" ref="V143">SUM(IF(ISERROR(V6:V141),"",V6:V141))</f>
        <v>362967</v>
      </c>
      <c r="W143" s="168">
        <f t="array" ref="W143">SUM(IF(ISERROR(W6:W141),"",W6:W141))</f>
        <v>153659043</v>
      </c>
      <c r="X143" s="168">
        <f t="array" ref="X143">SUM(IF(ISERROR(X6:X141),"",X6:X141))</f>
        <v>5272729990</v>
      </c>
      <c r="Y143" s="168">
        <f t="array" ref="Y143">SUM(IF(ISERROR(Y6:Y141),"",Y6:Y141))</f>
        <v>452344830</v>
      </c>
      <c r="Z143" s="168">
        <f t="array" ref="Z143">SUM(IF(ISERROR(Z6:Z141),"",Z6:Z141))</f>
        <v>5725074820</v>
      </c>
      <c r="AA143" s="168">
        <f t="array" ref="AA143">SUM(IF(ISERROR(AA6:AA141),"",AA6:AA141))</f>
        <v>185211</v>
      </c>
      <c r="AB143" s="168">
        <f t="array" ref="AB143">SUM(IF(ISERROR(AB6:AB141),"",AB6:AB141))</f>
        <v>28559</v>
      </c>
      <c r="AC143" s="168">
        <f t="array" ref="AC143">SUM(IF(ISERROR(AC6:AC141),"",AC6:AC141))</f>
        <v>1552</v>
      </c>
      <c r="AD143" s="168">
        <f t="array" ref="AD143">SUM(IF(ISERROR(AD6:AD141),"",AD6:AD141))</f>
        <v>3300</v>
      </c>
      <c r="AE143" s="168">
        <f t="array" ref="AE143">SUM(IF(ISERROR(AE6:AE141),"",AE6:AE141))</f>
        <v>1504</v>
      </c>
      <c r="AF143" s="168">
        <f t="array" ref="AF143">SUM(IF(ISERROR(AF6:AF141),"",AF6:AF141))</f>
        <v>78</v>
      </c>
      <c r="AG143" s="168">
        <f t="array" ref="AG143">SUM(IF(ISERROR(AG6:AG141),"",AG6:AG141))</f>
        <v>2195</v>
      </c>
      <c r="AH143" s="168">
        <f t="array" ref="AH143">SUM(IF(ISERROR(AH6:AH141),"",AH6:AH141))</f>
        <v>222399</v>
      </c>
      <c r="AI143" s="191">
        <f>(J143/X143)*100</f>
        <v>9.2620409830619845</v>
      </c>
    </row>
    <row r="144" spans="1:35" ht="16.5" thickTop="1">
      <c r="A144" s="150"/>
      <c r="B144" s="16"/>
      <c r="C144" s="74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25"/>
    </row>
    <row r="145" spans="1:35">
      <c r="A145" s="150"/>
      <c r="B145" s="16"/>
      <c r="C145" s="74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25"/>
    </row>
  </sheetData>
  <sheetProtection formatCells="0"/>
  <sortState ref="A6:AP141">
    <sortCondition ref="B146:B281"/>
  </sortState>
  <mergeCells count="3">
    <mergeCell ref="AB3:AC3"/>
    <mergeCell ref="AB2:AC2"/>
    <mergeCell ref="AI2:AI4"/>
  </mergeCells>
  <phoneticPr fontId="0" type="noConversion"/>
  <printOptions horizontalCentered="1" gridLines="1" gridLinesSet="0"/>
  <pageMargins left="0.25" right="0.25" top="0.75" bottom="0.5" header="0.25" footer="0.25"/>
  <pageSetup scale="66" pageOrder="overThenDown" orientation="landscape" r:id="rId1"/>
  <headerFooter alignWithMargins="0">
    <oddHeader>&amp;C&amp;"Arial,Bold"&amp;14 2020 MUNICIPAL ELECTRIC INFORMATION</oddHeader>
    <oddFooter>&amp;L&amp;"Arial,Regular"&amp;10Source: ME-1 (IUB 24/7)&amp;C&amp;"Arial,Regular"&amp;10Page &amp;P of &amp;N&amp;R&amp;"Arial,Regular"&amp;10&amp;D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67"/>
  <sheetViews>
    <sheetView zoomScaleNormal="100" workbookViewId="0">
      <pane xSplit="2" ySplit="5" topLeftCell="C6" activePane="bottomRight" state="frozen"/>
      <selection activeCell="AU59" sqref="AU59"/>
      <selection pane="topRight" activeCell="AU59" sqref="AU59"/>
      <selection pane="bottomLeft" activeCell="AU59" sqref="AU59"/>
      <selection pane="bottomRight" activeCell="C6" sqref="C6"/>
    </sheetView>
  </sheetViews>
  <sheetFormatPr defaultColWidth="9.77734375" defaultRowHeight="12.75"/>
  <cols>
    <col min="1" max="1" width="5.6640625" style="202" bestFit="1" customWidth="1"/>
    <col min="2" max="2" width="29.88671875" style="138" bestFit="1" customWidth="1"/>
    <col min="3" max="3" width="11.21875" style="138" customWidth="1"/>
    <col min="4" max="4" width="11.5546875" style="138" customWidth="1"/>
    <col min="5" max="5" width="10.5546875" style="138" customWidth="1"/>
    <col min="6" max="6" width="9.109375" style="138" bestFit="1" customWidth="1"/>
    <col min="7" max="7" width="9.109375" style="138" customWidth="1"/>
    <col min="8" max="8" width="7.6640625" style="138" customWidth="1"/>
    <col min="9" max="9" width="7" style="138" customWidth="1"/>
    <col min="10" max="10" width="10.44140625" style="138" customWidth="1"/>
    <col min="11" max="11" width="9.88671875" style="138" customWidth="1"/>
    <col min="12" max="13" width="10.5546875" style="138" customWidth="1"/>
    <col min="14" max="14" width="11.6640625" style="138" customWidth="1"/>
    <col min="15" max="15" width="11.5546875" style="138" customWidth="1"/>
    <col min="16" max="16" width="10.44140625" style="138" customWidth="1"/>
    <col min="17" max="17" width="10.88671875" style="138" customWidth="1"/>
    <col min="18" max="18" width="11.109375" style="138" customWidth="1"/>
    <col min="19" max="19" width="11.21875" style="138" customWidth="1"/>
    <col min="20" max="20" width="8.21875" style="138" customWidth="1"/>
    <col min="21" max="21" width="8.88671875" style="138" customWidth="1"/>
    <col min="22" max="22" width="7.109375" style="138" customWidth="1"/>
    <col min="23" max="23" width="7.21875" style="138" customWidth="1"/>
    <col min="24" max="24" width="12.77734375" style="138" customWidth="1"/>
    <col min="25" max="25" width="10.21875" style="138" customWidth="1"/>
    <col min="26" max="26" width="12.5546875" style="138" customWidth="1"/>
    <col min="27" max="27" width="8.109375" style="138" customWidth="1"/>
    <col min="28" max="28" width="6.5546875" style="138" customWidth="1"/>
    <col min="29" max="29" width="6" style="138" bestFit="1" customWidth="1"/>
    <col min="30" max="30" width="5.109375" style="138" customWidth="1"/>
    <col min="31" max="31" width="5.21875" style="138" customWidth="1"/>
    <col min="32" max="33" width="5.21875" style="138" bestFit="1" customWidth="1"/>
    <col min="34" max="34" width="10" style="138" customWidth="1"/>
    <col min="35" max="35" width="7.5546875" style="138" bestFit="1" customWidth="1"/>
    <col min="36" max="16384" width="9.77734375" style="138"/>
  </cols>
  <sheetData>
    <row r="1" spans="1:35" ht="15.75" customHeight="1">
      <c r="A1" s="46"/>
      <c r="B1" s="136"/>
      <c r="C1" s="230" t="s">
        <v>41</v>
      </c>
      <c r="D1" s="231"/>
      <c r="E1" s="231"/>
      <c r="F1" s="231"/>
      <c r="G1" s="231"/>
      <c r="H1" s="231"/>
      <c r="I1" s="231"/>
      <c r="J1" s="231"/>
      <c r="K1" s="231"/>
      <c r="L1" s="232"/>
      <c r="M1" s="136"/>
      <c r="N1" s="137"/>
      <c r="O1" s="137"/>
      <c r="P1" s="137"/>
      <c r="Q1" s="233" t="s">
        <v>42</v>
      </c>
      <c r="R1" s="234"/>
      <c r="S1" s="234"/>
      <c r="T1" s="234"/>
      <c r="U1" s="234"/>
      <c r="V1" s="234"/>
      <c r="W1" s="234"/>
      <c r="X1" s="234"/>
      <c r="Y1" s="234"/>
      <c r="Z1" s="235"/>
      <c r="AA1" s="236" t="s">
        <v>43</v>
      </c>
      <c r="AB1" s="234"/>
      <c r="AC1" s="234"/>
      <c r="AD1" s="234"/>
      <c r="AE1" s="234"/>
      <c r="AF1" s="234"/>
      <c r="AG1" s="234"/>
      <c r="AH1" s="235"/>
      <c r="AI1" s="192"/>
    </row>
    <row r="2" spans="1:35" ht="36" customHeight="1">
      <c r="A2" s="46"/>
      <c r="B2" s="135"/>
      <c r="C2" s="177"/>
      <c r="D2" s="146"/>
      <c r="E2" s="46"/>
      <c r="F2" s="47" t="s">
        <v>44</v>
      </c>
      <c r="G2" s="47" t="s">
        <v>45</v>
      </c>
      <c r="H2" s="48"/>
      <c r="I2" s="146"/>
      <c r="J2" s="159" t="s">
        <v>46</v>
      </c>
      <c r="K2" s="146"/>
      <c r="L2" s="159" t="s">
        <v>47</v>
      </c>
      <c r="M2" s="203"/>
      <c r="N2" s="204" t="s">
        <v>47</v>
      </c>
      <c r="O2" s="205" t="s">
        <v>47</v>
      </c>
      <c r="P2" s="206" t="s">
        <v>48</v>
      </c>
      <c r="Q2" s="145"/>
      <c r="R2" s="146"/>
      <c r="S2" s="46"/>
      <c r="T2" s="47" t="s">
        <v>44</v>
      </c>
      <c r="U2" s="47" t="s">
        <v>45</v>
      </c>
      <c r="V2" s="146"/>
      <c r="W2" s="146"/>
      <c r="X2" s="159" t="s">
        <v>46</v>
      </c>
      <c r="Y2" s="146"/>
      <c r="Z2" s="164"/>
      <c r="AA2" s="146"/>
      <c r="AB2" s="226" t="s">
        <v>230</v>
      </c>
      <c r="AC2" s="227"/>
      <c r="AD2" s="47" t="s">
        <v>44</v>
      </c>
      <c r="AE2" s="47" t="s">
        <v>49</v>
      </c>
      <c r="AF2" s="47" t="s">
        <v>50</v>
      </c>
      <c r="AG2" s="146"/>
      <c r="AH2" s="164"/>
      <c r="AI2" s="223" t="s">
        <v>315</v>
      </c>
    </row>
    <row r="3" spans="1:35">
      <c r="A3" s="196"/>
      <c r="B3" s="135"/>
      <c r="C3" s="145"/>
      <c r="D3" s="228" t="s">
        <v>51</v>
      </c>
      <c r="E3" s="229"/>
      <c r="F3" s="47" t="s">
        <v>52</v>
      </c>
      <c r="G3" s="47" t="s">
        <v>53</v>
      </c>
      <c r="H3" s="48" t="s">
        <v>54</v>
      </c>
      <c r="I3" s="47" t="s">
        <v>55</v>
      </c>
      <c r="J3" s="159" t="s">
        <v>56</v>
      </c>
      <c r="K3" s="47" t="s">
        <v>57</v>
      </c>
      <c r="L3" s="159" t="s">
        <v>58</v>
      </c>
      <c r="M3" s="47" t="s">
        <v>59</v>
      </c>
      <c r="N3" s="159" t="s">
        <v>60</v>
      </c>
      <c r="O3" s="47" t="s">
        <v>60</v>
      </c>
      <c r="P3" s="159" t="s">
        <v>60</v>
      </c>
      <c r="Q3" s="145"/>
      <c r="R3" s="228" t="s">
        <v>51</v>
      </c>
      <c r="S3" s="229"/>
      <c r="T3" s="47" t="s">
        <v>52</v>
      </c>
      <c r="U3" s="47" t="s">
        <v>53</v>
      </c>
      <c r="V3" s="48" t="s">
        <v>54</v>
      </c>
      <c r="W3" s="47" t="s">
        <v>55</v>
      </c>
      <c r="X3" s="159" t="s">
        <v>56</v>
      </c>
      <c r="Y3" s="47" t="s">
        <v>57</v>
      </c>
      <c r="Z3" s="164"/>
      <c r="AA3" s="146"/>
      <c r="AB3" s="228" t="s">
        <v>231</v>
      </c>
      <c r="AC3" s="229"/>
      <c r="AD3" s="47" t="s">
        <v>61</v>
      </c>
      <c r="AE3" s="47" t="s">
        <v>62</v>
      </c>
      <c r="AF3" s="48" t="s">
        <v>63</v>
      </c>
      <c r="AG3" s="47" t="s">
        <v>55</v>
      </c>
      <c r="AH3" s="164"/>
      <c r="AI3" s="224"/>
    </row>
    <row r="4" spans="1:35">
      <c r="A4" s="197" t="s">
        <v>314</v>
      </c>
      <c r="B4" s="49" t="s">
        <v>229</v>
      </c>
      <c r="C4" s="56" t="s">
        <v>64</v>
      </c>
      <c r="D4" s="134" t="s">
        <v>65</v>
      </c>
      <c r="E4" s="134" t="s">
        <v>66</v>
      </c>
      <c r="F4" s="134" t="s">
        <v>67</v>
      </c>
      <c r="G4" s="134" t="s">
        <v>68</v>
      </c>
      <c r="H4" s="50" t="s">
        <v>69</v>
      </c>
      <c r="I4" s="134" t="s">
        <v>70</v>
      </c>
      <c r="J4" s="160" t="s">
        <v>71</v>
      </c>
      <c r="K4" s="134" t="s">
        <v>72</v>
      </c>
      <c r="L4" s="160" t="s">
        <v>73</v>
      </c>
      <c r="M4" s="134" t="s">
        <v>73</v>
      </c>
      <c r="N4" s="160" t="s">
        <v>73</v>
      </c>
      <c r="O4" s="134" t="s">
        <v>74</v>
      </c>
      <c r="P4" s="160" t="s">
        <v>75</v>
      </c>
      <c r="Q4" s="56" t="s">
        <v>64</v>
      </c>
      <c r="R4" s="134" t="s">
        <v>65</v>
      </c>
      <c r="S4" s="134" t="s">
        <v>66</v>
      </c>
      <c r="T4" s="134" t="s">
        <v>67</v>
      </c>
      <c r="U4" s="134" t="s">
        <v>68</v>
      </c>
      <c r="V4" s="50" t="s">
        <v>69</v>
      </c>
      <c r="W4" s="134" t="s">
        <v>70</v>
      </c>
      <c r="X4" s="160" t="s">
        <v>71</v>
      </c>
      <c r="Y4" s="134" t="s">
        <v>72</v>
      </c>
      <c r="Z4" s="165" t="s">
        <v>46</v>
      </c>
      <c r="AA4" s="134" t="s">
        <v>232</v>
      </c>
      <c r="AB4" s="134" t="s">
        <v>65</v>
      </c>
      <c r="AC4" s="134" t="s">
        <v>66</v>
      </c>
      <c r="AD4" s="134" t="s">
        <v>233</v>
      </c>
      <c r="AE4" s="134" t="s">
        <v>76</v>
      </c>
      <c r="AF4" s="50" t="s">
        <v>69</v>
      </c>
      <c r="AG4" s="134" t="s">
        <v>70</v>
      </c>
      <c r="AH4" s="165" t="s">
        <v>47</v>
      </c>
      <c r="AI4" s="225"/>
    </row>
    <row r="5" spans="1:35">
      <c r="A5" s="198"/>
      <c r="B5" s="51"/>
      <c r="C5" s="142"/>
      <c r="D5" s="140"/>
      <c r="E5" s="140"/>
      <c r="F5" s="140"/>
      <c r="G5" s="140"/>
      <c r="H5" s="141"/>
      <c r="I5" s="140"/>
      <c r="J5" s="161"/>
      <c r="K5" s="140"/>
      <c r="L5" s="161"/>
      <c r="M5" s="140"/>
      <c r="N5" s="161"/>
      <c r="O5" s="140"/>
      <c r="P5" s="161"/>
      <c r="Q5" s="139"/>
      <c r="R5" s="140"/>
      <c r="S5" s="140"/>
      <c r="T5" s="140"/>
      <c r="U5" s="140"/>
      <c r="V5" s="140"/>
      <c r="W5" s="140"/>
      <c r="X5" s="161"/>
      <c r="Y5" s="140"/>
      <c r="Z5" s="166"/>
      <c r="AA5" s="140"/>
      <c r="AB5" s="140"/>
      <c r="AC5" s="140"/>
      <c r="AD5" s="140"/>
      <c r="AE5" s="140"/>
      <c r="AF5" s="140"/>
      <c r="AG5" s="140"/>
      <c r="AH5" s="166"/>
      <c r="AI5" s="193"/>
    </row>
    <row r="6" spans="1:35" ht="15.75" customHeight="1">
      <c r="A6" s="198"/>
      <c r="B6" s="143" t="s">
        <v>262</v>
      </c>
      <c r="C6" s="142"/>
      <c r="D6" s="140"/>
      <c r="E6" s="140"/>
      <c r="F6" s="140"/>
      <c r="G6" s="140"/>
      <c r="H6" s="141"/>
      <c r="I6" s="140"/>
      <c r="J6" s="161"/>
      <c r="K6" s="140"/>
      <c r="L6" s="161"/>
      <c r="M6" s="140"/>
      <c r="N6" s="161"/>
      <c r="O6" s="140"/>
      <c r="P6" s="161"/>
      <c r="Q6" s="139"/>
      <c r="R6" s="140"/>
      <c r="S6" s="140"/>
      <c r="T6" s="140"/>
      <c r="U6" s="140"/>
      <c r="V6" s="140"/>
      <c r="W6" s="140"/>
      <c r="X6" s="161"/>
      <c r="Y6" s="140"/>
      <c r="Z6" s="166"/>
      <c r="AA6" s="140"/>
      <c r="AB6" s="140"/>
      <c r="AC6" s="140"/>
      <c r="AD6" s="140"/>
      <c r="AE6" s="140"/>
      <c r="AF6" s="140"/>
      <c r="AG6" s="140"/>
      <c r="AH6" s="166"/>
      <c r="AI6" s="193"/>
    </row>
    <row r="7" spans="1:35" ht="15.75" customHeight="1">
      <c r="A7" s="199">
        <v>963</v>
      </c>
      <c r="B7" s="24" t="s">
        <v>242</v>
      </c>
      <c r="C7" s="147">
        <v>14877651</v>
      </c>
      <c r="D7" s="147">
        <v>2944142</v>
      </c>
      <c r="E7" s="147">
        <v>18454729</v>
      </c>
      <c r="F7" s="147">
        <v>5186</v>
      </c>
      <c r="G7" s="147">
        <v>0</v>
      </c>
      <c r="H7" s="147">
        <v>0</v>
      </c>
      <c r="I7" s="147">
        <v>0</v>
      </c>
      <c r="J7" s="162">
        <f>SUM(C7:I7)</f>
        <v>36281708</v>
      </c>
      <c r="K7" s="147">
        <v>0</v>
      </c>
      <c r="L7" s="162">
        <f>(J7+K7)</f>
        <v>36281708</v>
      </c>
      <c r="M7" s="147">
        <v>139665</v>
      </c>
      <c r="N7" s="162">
        <f>(L7+M7)</f>
        <v>36421373</v>
      </c>
      <c r="O7" s="147">
        <v>30918430</v>
      </c>
      <c r="P7" s="162">
        <f>(N7-O7)</f>
        <v>5502943</v>
      </c>
      <c r="Q7" s="180">
        <v>116454409</v>
      </c>
      <c r="R7" s="180">
        <v>29299717</v>
      </c>
      <c r="S7" s="180">
        <v>274238880</v>
      </c>
      <c r="T7" s="180">
        <v>13624</v>
      </c>
      <c r="U7" s="180">
        <v>0</v>
      </c>
      <c r="V7" s="180">
        <v>0</v>
      </c>
      <c r="W7" s="180">
        <v>0</v>
      </c>
      <c r="X7" s="163">
        <f>SUM(Q7:W7)</f>
        <v>420006630</v>
      </c>
      <c r="Y7" s="180">
        <v>0</v>
      </c>
      <c r="Z7" s="167">
        <f>SUM(X7:Y7)</f>
        <v>420006630</v>
      </c>
      <c r="AA7" s="172">
        <v>8718</v>
      </c>
      <c r="AB7" s="172">
        <v>184</v>
      </c>
      <c r="AC7" s="172">
        <v>26</v>
      </c>
      <c r="AD7" s="172">
        <v>7</v>
      </c>
      <c r="AE7" s="172">
        <v>0</v>
      </c>
      <c r="AF7" s="172">
        <v>0</v>
      </c>
      <c r="AG7" s="172">
        <v>0</v>
      </c>
      <c r="AH7" s="167">
        <f>SUM(AA7:AG7)</f>
        <v>8935</v>
      </c>
      <c r="AI7" s="194">
        <f t="shared" ref="AI7:AI50" si="0">(J7/X7)*100</f>
        <v>8.638365541991563</v>
      </c>
    </row>
    <row r="8" spans="1:35" ht="15.75" customHeight="1">
      <c r="A8" s="199">
        <v>901</v>
      </c>
      <c r="B8" s="24" t="s">
        <v>224</v>
      </c>
      <c r="C8" s="147">
        <v>17438261.829999998</v>
      </c>
      <c r="D8" s="147">
        <v>1709397.28</v>
      </c>
      <c r="E8" s="147">
        <v>121318.32</v>
      </c>
      <c r="F8" s="147">
        <v>16008.75</v>
      </c>
      <c r="G8" s="147">
        <v>0</v>
      </c>
      <c r="H8" s="147">
        <v>0</v>
      </c>
      <c r="I8" s="147">
        <v>0</v>
      </c>
      <c r="J8" s="162">
        <f t="shared" ref="J8:J49" si="1">SUM(C8:I8)</f>
        <v>19284986.18</v>
      </c>
      <c r="K8" s="147">
        <v>384282.72</v>
      </c>
      <c r="L8" s="162">
        <f t="shared" ref="L8:L49" si="2">(J8+K8)</f>
        <v>19669268.899999999</v>
      </c>
      <c r="M8" s="147">
        <v>207879.17</v>
      </c>
      <c r="N8" s="162">
        <f t="shared" ref="N8:N49" si="3">(L8+M8)</f>
        <v>19877148.07</v>
      </c>
      <c r="O8" s="147">
        <v>19349615.170000002</v>
      </c>
      <c r="P8" s="162">
        <f t="shared" ref="P8:P49" si="4">(N8-O8)</f>
        <v>527532.89999999851</v>
      </c>
      <c r="Q8" s="180">
        <v>115289462</v>
      </c>
      <c r="R8" s="180">
        <v>13082266</v>
      </c>
      <c r="S8" s="180">
        <v>1022800</v>
      </c>
      <c r="T8" s="180">
        <v>74703</v>
      </c>
      <c r="U8" s="180">
        <v>0</v>
      </c>
      <c r="V8" s="180">
        <v>0</v>
      </c>
      <c r="W8" s="180">
        <v>0</v>
      </c>
      <c r="X8" s="163">
        <f t="shared" ref="X8:X49" si="5">SUM(Q8:W8)</f>
        <v>129469231</v>
      </c>
      <c r="Y8" s="180">
        <v>8588332</v>
      </c>
      <c r="Z8" s="167">
        <f t="shared" ref="Z8:Z49" si="6">SUM(X8:Y8)</f>
        <v>138057563</v>
      </c>
      <c r="AA8" s="172">
        <v>9477</v>
      </c>
      <c r="AB8" s="172">
        <v>523</v>
      </c>
      <c r="AC8" s="172">
        <v>1</v>
      </c>
      <c r="AD8" s="172">
        <v>5</v>
      </c>
      <c r="AE8" s="172">
        <v>0</v>
      </c>
      <c r="AF8" s="172">
        <v>0</v>
      </c>
      <c r="AG8" s="172">
        <v>0</v>
      </c>
      <c r="AH8" s="167">
        <f t="shared" ref="AH8:AH49" si="7">SUM(AA8:AG8)</f>
        <v>10006</v>
      </c>
      <c r="AI8" s="194">
        <f t="shared" si="0"/>
        <v>14.895420348947619</v>
      </c>
    </row>
    <row r="9" spans="1:35" ht="15.75" customHeight="1">
      <c r="A9" s="199">
        <v>201</v>
      </c>
      <c r="B9" s="24" t="s">
        <v>265</v>
      </c>
      <c r="C9" s="147">
        <v>950608</v>
      </c>
      <c r="D9" s="147">
        <v>854159</v>
      </c>
      <c r="E9" s="147">
        <v>5453420</v>
      </c>
      <c r="F9" s="147">
        <v>12524</v>
      </c>
      <c r="G9" s="147">
        <v>0</v>
      </c>
      <c r="H9" s="147">
        <v>0</v>
      </c>
      <c r="I9" s="147">
        <v>81639</v>
      </c>
      <c r="J9" s="162">
        <f t="shared" si="1"/>
        <v>7352350</v>
      </c>
      <c r="K9" s="147">
        <v>0</v>
      </c>
      <c r="L9" s="162">
        <f t="shared" si="2"/>
        <v>7352350</v>
      </c>
      <c r="M9" s="147">
        <v>130451</v>
      </c>
      <c r="N9" s="162">
        <f t="shared" si="3"/>
        <v>7482801</v>
      </c>
      <c r="O9" s="147">
        <v>5827058</v>
      </c>
      <c r="P9" s="162">
        <f t="shared" si="4"/>
        <v>1655743</v>
      </c>
      <c r="Q9" s="180">
        <v>7194623</v>
      </c>
      <c r="R9" s="180">
        <v>7039410</v>
      </c>
      <c r="S9" s="180">
        <v>70226000</v>
      </c>
      <c r="T9" s="180">
        <v>132876</v>
      </c>
      <c r="U9" s="180">
        <v>0</v>
      </c>
      <c r="V9" s="180">
        <v>0</v>
      </c>
      <c r="W9" s="180">
        <v>777609</v>
      </c>
      <c r="X9" s="163">
        <f t="shared" si="5"/>
        <v>85370518</v>
      </c>
      <c r="Y9" s="180">
        <v>0</v>
      </c>
      <c r="Z9" s="167">
        <f t="shared" si="6"/>
        <v>85370518</v>
      </c>
      <c r="AA9" s="172">
        <v>722</v>
      </c>
      <c r="AB9" s="172">
        <v>289</v>
      </c>
      <c r="AC9" s="172">
        <v>1</v>
      </c>
      <c r="AD9" s="172">
        <v>1</v>
      </c>
      <c r="AE9" s="172">
        <v>0</v>
      </c>
      <c r="AF9" s="172">
        <v>0</v>
      </c>
      <c r="AG9" s="172">
        <v>20</v>
      </c>
      <c r="AH9" s="167">
        <f t="shared" si="7"/>
        <v>1033</v>
      </c>
      <c r="AI9" s="194">
        <f t="shared" si="0"/>
        <v>8.6122822869600011</v>
      </c>
    </row>
    <row r="10" spans="1:35" ht="15.75" customHeight="1">
      <c r="A10" s="199">
        <v>903</v>
      </c>
      <c r="B10" s="59" t="s">
        <v>225</v>
      </c>
      <c r="C10" s="147">
        <v>1730127</v>
      </c>
      <c r="D10" s="147">
        <v>433966</v>
      </c>
      <c r="E10" s="147">
        <v>0</v>
      </c>
      <c r="F10" s="147">
        <v>0</v>
      </c>
      <c r="G10" s="147">
        <v>91315</v>
      </c>
      <c r="H10" s="147">
        <v>0</v>
      </c>
      <c r="I10" s="147">
        <v>0</v>
      </c>
      <c r="J10" s="162">
        <f t="shared" si="1"/>
        <v>2255408</v>
      </c>
      <c r="K10" s="147">
        <v>0</v>
      </c>
      <c r="L10" s="162">
        <f t="shared" si="2"/>
        <v>2255408</v>
      </c>
      <c r="M10" s="147">
        <v>0</v>
      </c>
      <c r="N10" s="162">
        <f t="shared" si="3"/>
        <v>2255408</v>
      </c>
      <c r="O10" s="147">
        <v>2231352</v>
      </c>
      <c r="P10" s="162">
        <f t="shared" si="4"/>
        <v>24056</v>
      </c>
      <c r="Q10" s="180">
        <v>11758393</v>
      </c>
      <c r="R10" s="180">
        <v>3560115</v>
      </c>
      <c r="S10" s="180">
        <v>0</v>
      </c>
      <c r="T10" s="180">
        <v>0</v>
      </c>
      <c r="U10" s="180">
        <v>755709</v>
      </c>
      <c r="V10" s="180">
        <v>0</v>
      </c>
      <c r="W10" s="180">
        <v>0</v>
      </c>
      <c r="X10" s="163">
        <f t="shared" si="5"/>
        <v>16074217</v>
      </c>
      <c r="Y10" s="180">
        <v>0</v>
      </c>
      <c r="Z10" s="167">
        <f t="shared" si="6"/>
        <v>16074217</v>
      </c>
      <c r="AA10" s="172">
        <v>1014</v>
      </c>
      <c r="AB10" s="172">
        <v>84</v>
      </c>
      <c r="AC10" s="172">
        <v>0</v>
      </c>
      <c r="AD10" s="172">
        <v>0</v>
      </c>
      <c r="AE10" s="172">
        <v>15</v>
      </c>
      <c r="AF10" s="172">
        <v>0</v>
      </c>
      <c r="AG10" s="172">
        <v>0</v>
      </c>
      <c r="AH10" s="167">
        <f t="shared" si="7"/>
        <v>1113</v>
      </c>
      <c r="AI10" s="194">
        <f t="shared" si="0"/>
        <v>14.031215330737417</v>
      </c>
    </row>
    <row r="11" spans="1:35" ht="15.75" customHeight="1">
      <c r="A11" s="199">
        <v>905</v>
      </c>
      <c r="B11" s="24" t="s">
        <v>212</v>
      </c>
      <c r="C11" s="147">
        <v>250300</v>
      </c>
      <c r="D11" s="147">
        <v>0</v>
      </c>
      <c r="E11" s="147">
        <v>252834</v>
      </c>
      <c r="F11" s="147">
        <v>0</v>
      </c>
      <c r="G11" s="147">
        <v>0</v>
      </c>
      <c r="H11" s="147">
        <v>0</v>
      </c>
      <c r="I11" s="147">
        <v>0</v>
      </c>
      <c r="J11" s="162">
        <f t="shared" si="1"/>
        <v>503134</v>
      </c>
      <c r="K11" s="147">
        <v>401447</v>
      </c>
      <c r="L11" s="162">
        <f t="shared" si="2"/>
        <v>904581</v>
      </c>
      <c r="M11" s="147">
        <v>1418</v>
      </c>
      <c r="N11" s="162">
        <f t="shared" si="3"/>
        <v>905999</v>
      </c>
      <c r="O11" s="147">
        <v>862942</v>
      </c>
      <c r="P11" s="162">
        <f t="shared" si="4"/>
        <v>43057</v>
      </c>
      <c r="Q11" s="180">
        <v>2682736</v>
      </c>
      <c r="R11" s="180">
        <v>0</v>
      </c>
      <c r="S11" s="180">
        <v>2687288</v>
      </c>
      <c r="T11" s="180">
        <v>0</v>
      </c>
      <c r="U11" s="180">
        <v>0</v>
      </c>
      <c r="V11" s="180">
        <v>0</v>
      </c>
      <c r="W11" s="180">
        <v>0</v>
      </c>
      <c r="X11" s="163">
        <f t="shared" si="5"/>
        <v>5370024</v>
      </c>
      <c r="Y11" s="180">
        <v>4859150</v>
      </c>
      <c r="Z11" s="167">
        <f t="shared" si="6"/>
        <v>10229174</v>
      </c>
      <c r="AA11" s="172">
        <v>101</v>
      </c>
      <c r="AB11" s="172">
        <v>0</v>
      </c>
      <c r="AC11" s="172">
        <v>1</v>
      </c>
      <c r="AD11" s="172">
        <v>0</v>
      </c>
      <c r="AE11" s="172">
        <v>0</v>
      </c>
      <c r="AF11" s="172">
        <v>0</v>
      </c>
      <c r="AG11" s="172">
        <v>0</v>
      </c>
      <c r="AH11" s="167">
        <f t="shared" si="7"/>
        <v>102</v>
      </c>
      <c r="AI11" s="194">
        <f t="shared" si="0"/>
        <v>9.3693063569175852</v>
      </c>
    </row>
    <row r="12" spans="1:35" ht="15.75" customHeight="1">
      <c r="A12" s="199">
        <v>908</v>
      </c>
      <c r="B12" s="24" t="s">
        <v>213</v>
      </c>
      <c r="C12" s="147">
        <v>11160897</v>
      </c>
      <c r="D12" s="147">
        <v>4700692</v>
      </c>
      <c r="E12" s="147">
        <v>7887022</v>
      </c>
      <c r="F12" s="147">
        <v>9317</v>
      </c>
      <c r="G12" s="147">
        <v>0</v>
      </c>
      <c r="H12" s="147">
        <v>18063</v>
      </c>
      <c r="I12" s="147">
        <v>0</v>
      </c>
      <c r="J12" s="162">
        <f t="shared" si="1"/>
        <v>23775991</v>
      </c>
      <c r="K12" s="147">
        <v>4509898</v>
      </c>
      <c r="L12" s="162">
        <f t="shared" si="2"/>
        <v>28285889</v>
      </c>
      <c r="M12" s="147">
        <v>-3656</v>
      </c>
      <c r="N12" s="162">
        <f t="shared" si="3"/>
        <v>28282233</v>
      </c>
      <c r="O12" s="147">
        <v>19997590</v>
      </c>
      <c r="P12" s="162">
        <f t="shared" si="4"/>
        <v>8284643</v>
      </c>
      <c r="Q12" s="180">
        <v>80929316</v>
      </c>
      <c r="R12" s="180">
        <v>39117933</v>
      </c>
      <c r="S12" s="180">
        <v>100311402</v>
      </c>
      <c r="T12" s="180">
        <v>34259</v>
      </c>
      <c r="U12" s="180">
        <v>0</v>
      </c>
      <c r="V12" s="180">
        <v>95310</v>
      </c>
      <c r="W12" s="180">
        <v>0</v>
      </c>
      <c r="X12" s="163">
        <f t="shared" si="5"/>
        <v>220488220</v>
      </c>
      <c r="Y12" s="180">
        <v>53629364</v>
      </c>
      <c r="Z12" s="167">
        <f t="shared" si="6"/>
        <v>274117584</v>
      </c>
      <c r="AA12" s="172">
        <v>3878</v>
      </c>
      <c r="AB12" s="172">
        <v>1162</v>
      </c>
      <c r="AC12" s="172">
        <v>7</v>
      </c>
      <c r="AD12" s="172">
        <v>11</v>
      </c>
      <c r="AE12" s="172">
        <v>0</v>
      </c>
      <c r="AF12" s="172">
        <v>4</v>
      </c>
      <c r="AG12" s="172">
        <v>0</v>
      </c>
      <c r="AH12" s="167">
        <f t="shared" si="7"/>
        <v>5062</v>
      </c>
      <c r="AI12" s="194">
        <f t="shared" si="0"/>
        <v>10.783338447741109</v>
      </c>
    </row>
    <row r="13" spans="1:35" ht="15.75" customHeight="1">
      <c r="A13" s="199">
        <v>910</v>
      </c>
      <c r="B13" s="24" t="s">
        <v>214</v>
      </c>
      <c r="C13" s="147">
        <v>4284655</v>
      </c>
      <c r="D13" s="147">
        <v>749259</v>
      </c>
      <c r="E13" s="147">
        <v>0</v>
      </c>
      <c r="F13" s="147">
        <v>0</v>
      </c>
      <c r="G13" s="147">
        <v>0</v>
      </c>
      <c r="H13" s="147">
        <v>0</v>
      </c>
      <c r="I13" s="147">
        <v>0</v>
      </c>
      <c r="J13" s="162">
        <f t="shared" si="1"/>
        <v>5033914</v>
      </c>
      <c r="K13" s="147">
        <v>524961</v>
      </c>
      <c r="L13" s="162">
        <f t="shared" si="2"/>
        <v>5558875</v>
      </c>
      <c r="M13" s="147">
        <v>15583</v>
      </c>
      <c r="N13" s="162">
        <f t="shared" si="3"/>
        <v>5574458</v>
      </c>
      <c r="O13" s="147">
        <v>5419515</v>
      </c>
      <c r="P13" s="162">
        <f t="shared" si="4"/>
        <v>154943</v>
      </c>
      <c r="Q13" s="180">
        <v>31362950</v>
      </c>
      <c r="R13" s="180">
        <v>6964547</v>
      </c>
      <c r="S13" s="180">
        <v>0</v>
      </c>
      <c r="T13" s="180">
        <v>0</v>
      </c>
      <c r="U13" s="180">
        <v>0</v>
      </c>
      <c r="V13" s="180">
        <v>0</v>
      </c>
      <c r="W13" s="180">
        <v>0</v>
      </c>
      <c r="X13" s="163">
        <f t="shared" si="5"/>
        <v>38327497</v>
      </c>
      <c r="Y13" s="180">
        <v>6646114</v>
      </c>
      <c r="Z13" s="167">
        <f t="shared" si="6"/>
        <v>44973611</v>
      </c>
      <c r="AA13" s="172">
        <v>1673</v>
      </c>
      <c r="AB13" s="172">
        <v>25</v>
      </c>
      <c r="AC13" s="172">
        <v>0</v>
      </c>
      <c r="AD13" s="172">
        <v>0</v>
      </c>
      <c r="AE13" s="172">
        <v>0</v>
      </c>
      <c r="AF13" s="172">
        <v>0</v>
      </c>
      <c r="AG13" s="172">
        <v>0</v>
      </c>
      <c r="AH13" s="167">
        <f t="shared" si="7"/>
        <v>1698</v>
      </c>
      <c r="AI13" s="194">
        <f t="shared" si="0"/>
        <v>13.13394923754087</v>
      </c>
    </row>
    <row r="14" spans="1:35" ht="15.75" customHeight="1">
      <c r="A14" s="199">
        <v>911</v>
      </c>
      <c r="B14" s="24" t="s">
        <v>215</v>
      </c>
      <c r="C14" s="147">
        <v>125558</v>
      </c>
      <c r="D14" s="147">
        <v>0</v>
      </c>
      <c r="E14" s="147">
        <v>0</v>
      </c>
      <c r="F14" s="147">
        <v>360</v>
      </c>
      <c r="G14" s="147">
        <v>0</v>
      </c>
      <c r="H14" s="147">
        <v>0</v>
      </c>
      <c r="I14" s="147">
        <v>0</v>
      </c>
      <c r="J14" s="162">
        <f t="shared" si="1"/>
        <v>125918</v>
      </c>
      <c r="K14" s="147">
        <v>0</v>
      </c>
      <c r="L14" s="162">
        <f t="shared" si="2"/>
        <v>125918</v>
      </c>
      <c r="M14" s="147">
        <v>41118</v>
      </c>
      <c r="N14" s="162">
        <f t="shared" si="3"/>
        <v>167036</v>
      </c>
      <c r="O14" s="147">
        <v>152095</v>
      </c>
      <c r="P14" s="162">
        <f t="shared" si="4"/>
        <v>14941</v>
      </c>
      <c r="Q14" s="180">
        <v>1151405</v>
      </c>
      <c r="R14" s="180">
        <v>0</v>
      </c>
      <c r="S14" s="180">
        <v>0</v>
      </c>
      <c r="T14" s="180">
        <v>0</v>
      </c>
      <c r="U14" s="180">
        <v>0</v>
      </c>
      <c r="V14" s="180">
        <v>0</v>
      </c>
      <c r="W14" s="180">
        <v>0</v>
      </c>
      <c r="X14" s="163">
        <f t="shared" si="5"/>
        <v>1151405</v>
      </c>
      <c r="Y14" s="180">
        <v>0</v>
      </c>
      <c r="Z14" s="167">
        <f t="shared" si="6"/>
        <v>1151405</v>
      </c>
      <c r="AA14" s="172">
        <v>89</v>
      </c>
      <c r="AB14" s="172">
        <v>0</v>
      </c>
      <c r="AC14" s="172">
        <v>0</v>
      </c>
      <c r="AD14" s="172">
        <v>1</v>
      </c>
      <c r="AE14" s="172">
        <v>0</v>
      </c>
      <c r="AF14" s="172">
        <v>0</v>
      </c>
      <c r="AG14" s="172">
        <v>0</v>
      </c>
      <c r="AH14" s="167">
        <f t="shared" si="7"/>
        <v>90</v>
      </c>
      <c r="AI14" s="194">
        <f t="shared" si="0"/>
        <v>10.936030328164287</v>
      </c>
    </row>
    <row r="15" spans="1:35" ht="15.75" customHeight="1">
      <c r="A15" s="199">
        <v>914</v>
      </c>
      <c r="B15" s="54" t="s">
        <v>245</v>
      </c>
      <c r="C15" s="147">
        <v>7276564</v>
      </c>
      <c r="D15" s="147">
        <v>3196768</v>
      </c>
      <c r="E15" s="147">
        <v>855292</v>
      </c>
      <c r="F15" s="147">
        <v>51484</v>
      </c>
      <c r="G15" s="147">
        <v>0</v>
      </c>
      <c r="H15" s="147">
        <v>0</v>
      </c>
      <c r="I15" s="147">
        <v>0</v>
      </c>
      <c r="J15" s="162">
        <f t="shared" si="1"/>
        <v>11380108</v>
      </c>
      <c r="K15" s="147">
        <v>0</v>
      </c>
      <c r="L15" s="162">
        <f t="shared" si="2"/>
        <v>11380108</v>
      </c>
      <c r="M15" s="147">
        <v>72039</v>
      </c>
      <c r="N15" s="162">
        <f t="shared" si="3"/>
        <v>11452147</v>
      </c>
      <c r="O15" s="147">
        <v>11172762</v>
      </c>
      <c r="P15" s="162">
        <f t="shared" si="4"/>
        <v>279385</v>
      </c>
      <c r="Q15" s="180">
        <v>56496800</v>
      </c>
      <c r="R15" s="180">
        <v>27910714</v>
      </c>
      <c r="S15" s="180">
        <v>9356970</v>
      </c>
      <c r="T15" s="180">
        <v>475711</v>
      </c>
      <c r="U15" s="180">
        <v>0</v>
      </c>
      <c r="V15" s="180">
        <v>0</v>
      </c>
      <c r="W15" s="180">
        <v>0</v>
      </c>
      <c r="X15" s="163">
        <f t="shared" si="5"/>
        <v>94240195</v>
      </c>
      <c r="Y15" s="180">
        <v>0</v>
      </c>
      <c r="Z15" s="167">
        <f t="shared" si="6"/>
        <v>94240195</v>
      </c>
      <c r="AA15" s="172">
        <v>4889</v>
      </c>
      <c r="AB15" s="172">
        <v>1191</v>
      </c>
      <c r="AC15" s="172">
        <v>6</v>
      </c>
      <c r="AD15" s="172">
        <v>2</v>
      </c>
      <c r="AE15" s="172">
        <v>0</v>
      </c>
      <c r="AF15" s="172">
        <v>0</v>
      </c>
      <c r="AG15" s="172">
        <v>0</v>
      </c>
      <c r="AH15" s="167">
        <f t="shared" si="7"/>
        <v>6088</v>
      </c>
      <c r="AI15" s="194">
        <f t="shared" si="0"/>
        <v>12.075641396964427</v>
      </c>
    </row>
    <row r="16" spans="1:35" ht="15.75" customHeight="1">
      <c r="A16" s="199">
        <v>916</v>
      </c>
      <c r="B16" s="54" t="s">
        <v>246</v>
      </c>
      <c r="C16" s="147">
        <v>8912442</v>
      </c>
      <c r="D16" s="147">
        <v>3206628</v>
      </c>
      <c r="E16" s="147">
        <v>524561</v>
      </c>
      <c r="F16" s="147">
        <v>17076</v>
      </c>
      <c r="G16" s="147">
        <v>125111</v>
      </c>
      <c r="H16" s="147">
        <v>0</v>
      </c>
      <c r="I16" s="147">
        <v>0</v>
      </c>
      <c r="J16" s="162">
        <f t="shared" si="1"/>
        <v>12785818</v>
      </c>
      <c r="K16" s="147">
        <v>105510</v>
      </c>
      <c r="L16" s="162">
        <f t="shared" si="2"/>
        <v>12891328</v>
      </c>
      <c r="M16" s="147">
        <v>101778</v>
      </c>
      <c r="N16" s="162">
        <f t="shared" si="3"/>
        <v>12993106</v>
      </c>
      <c r="O16" s="147">
        <v>12310529</v>
      </c>
      <c r="P16" s="162">
        <f t="shared" si="4"/>
        <v>682577</v>
      </c>
      <c r="Q16" s="180">
        <v>66629855</v>
      </c>
      <c r="R16" s="180">
        <v>33587535</v>
      </c>
      <c r="S16" s="180">
        <v>6564750</v>
      </c>
      <c r="T16" s="180">
        <v>103328</v>
      </c>
      <c r="U16" s="180">
        <v>1009765</v>
      </c>
      <c r="V16" s="180">
        <v>0</v>
      </c>
      <c r="W16" s="180">
        <v>0</v>
      </c>
      <c r="X16" s="163">
        <f t="shared" si="5"/>
        <v>107895233</v>
      </c>
      <c r="Y16" s="180">
        <v>1537920</v>
      </c>
      <c r="Z16" s="167">
        <f t="shared" si="6"/>
        <v>109433153</v>
      </c>
      <c r="AA16" s="172">
        <v>5131</v>
      </c>
      <c r="AB16" s="172">
        <v>300</v>
      </c>
      <c r="AC16" s="172">
        <v>2</v>
      </c>
      <c r="AD16" s="172">
        <v>14</v>
      </c>
      <c r="AE16" s="172">
        <v>42</v>
      </c>
      <c r="AF16" s="172">
        <v>0</v>
      </c>
      <c r="AG16" s="172">
        <v>0</v>
      </c>
      <c r="AH16" s="167">
        <f t="shared" si="7"/>
        <v>5489</v>
      </c>
      <c r="AI16" s="194">
        <f t="shared" si="0"/>
        <v>11.850215847812294</v>
      </c>
    </row>
    <row r="17" spans="1:35" ht="15.75" customHeight="1">
      <c r="A17" s="199">
        <v>945</v>
      </c>
      <c r="B17" s="24" t="s">
        <v>260</v>
      </c>
      <c r="C17" s="147">
        <v>11626011</v>
      </c>
      <c r="D17" s="147">
        <v>2963812</v>
      </c>
      <c r="E17" s="147">
        <v>4635831</v>
      </c>
      <c r="F17" s="147">
        <v>58341</v>
      </c>
      <c r="G17" s="147">
        <v>0</v>
      </c>
      <c r="H17" s="147">
        <v>0</v>
      </c>
      <c r="I17" s="147">
        <v>0</v>
      </c>
      <c r="J17" s="162">
        <f t="shared" si="1"/>
        <v>19283995</v>
      </c>
      <c r="K17" s="147">
        <v>0</v>
      </c>
      <c r="L17" s="162">
        <f t="shared" si="2"/>
        <v>19283995</v>
      </c>
      <c r="M17" s="147">
        <v>116600</v>
      </c>
      <c r="N17" s="162">
        <f t="shared" si="3"/>
        <v>19400595</v>
      </c>
      <c r="O17" s="147">
        <v>17937897</v>
      </c>
      <c r="P17" s="162">
        <f t="shared" si="4"/>
        <v>1462698</v>
      </c>
      <c r="Q17" s="180">
        <v>81078980</v>
      </c>
      <c r="R17" s="180">
        <v>26717304</v>
      </c>
      <c r="S17" s="180">
        <v>71225226</v>
      </c>
      <c r="T17" s="180">
        <v>261045</v>
      </c>
      <c r="U17" s="180">
        <v>0</v>
      </c>
      <c r="V17" s="180">
        <v>0</v>
      </c>
      <c r="W17" s="180">
        <v>0</v>
      </c>
      <c r="X17" s="163">
        <f t="shared" si="5"/>
        <v>179282555</v>
      </c>
      <c r="Y17" s="180">
        <v>0</v>
      </c>
      <c r="Z17" s="167">
        <f t="shared" si="6"/>
        <v>179282555</v>
      </c>
      <c r="AA17" s="172">
        <v>6249</v>
      </c>
      <c r="AB17" s="172">
        <v>528</v>
      </c>
      <c r="AC17" s="172">
        <v>12</v>
      </c>
      <c r="AD17" s="172">
        <v>118</v>
      </c>
      <c r="AE17" s="172">
        <v>0</v>
      </c>
      <c r="AF17" s="172">
        <v>0</v>
      </c>
      <c r="AG17" s="172">
        <v>0</v>
      </c>
      <c r="AH17" s="167">
        <f t="shared" si="7"/>
        <v>6907</v>
      </c>
      <c r="AI17" s="194">
        <f t="shared" si="0"/>
        <v>10.756202687986011</v>
      </c>
    </row>
    <row r="18" spans="1:35" ht="15.75" customHeight="1">
      <c r="A18" s="199">
        <v>904</v>
      </c>
      <c r="B18" s="24" t="s">
        <v>216</v>
      </c>
      <c r="C18" s="147">
        <v>14959603</v>
      </c>
      <c r="D18" s="147">
        <v>4786221</v>
      </c>
      <c r="E18" s="147">
        <v>1206758</v>
      </c>
      <c r="F18" s="147">
        <v>13950</v>
      </c>
      <c r="G18" s="147">
        <v>418484</v>
      </c>
      <c r="H18" s="147">
        <v>0</v>
      </c>
      <c r="I18" s="147">
        <v>0</v>
      </c>
      <c r="J18" s="162">
        <f t="shared" si="1"/>
        <v>21385016</v>
      </c>
      <c r="K18" s="147">
        <v>25138</v>
      </c>
      <c r="L18" s="162">
        <f t="shared" si="2"/>
        <v>21410154</v>
      </c>
      <c r="M18" s="147">
        <v>0</v>
      </c>
      <c r="N18" s="162">
        <f t="shared" si="3"/>
        <v>21410154</v>
      </c>
      <c r="O18" s="147">
        <v>20557064</v>
      </c>
      <c r="P18" s="162">
        <f t="shared" si="4"/>
        <v>853090</v>
      </c>
      <c r="Q18" s="180">
        <v>132291071</v>
      </c>
      <c r="R18" s="180">
        <v>51745585</v>
      </c>
      <c r="S18" s="180">
        <v>17103500</v>
      </c>
      <c r="T18" s="180">
        <v>118679</v>
      </c>
      <c r="U18" s="180">
        <v>4218288</v>
      </c>
      <c r="V18" s="180">
        <v>0</v>
      </c>
      <c r="W18" s="180">
        <v>0</v>
      </c>
      <c r="X18" s="163">
        <f t="shared" si="5"/>
        <v>205477123</v>
      </c>
      <c r="Y18" s="180">
        <v>0</v>
      </c>
      <c r="Z18" s="167">
        <f t="shared" si="6"/>
        <v>205477123</v>
      </c>
      <c r="AA18" s="172">
        <v>7922</v>
      </c>
      <c r="AB18" s="172">
        <v>884</v>
      </c>
      <c r="AC18" s="172">
        <v>5</v>
      </c>
      <c r="AD18" s="172">
        <v>22</v>
      </c>
      <c r="AE18" s="172">
        <v>149</v>
      </c>
      <c r="AF18" s="172">
        <v>0</v>
      </c>
      <c r="AG18" s="172">
        <v>0</v>
      </c>
      <c r="AH18" s="167">
        <f t="shared" si="7"/>
        <v>8982</v>
      </c>
      <c r="AI18" s="194">
        <f t="shared" si="0"/>
        <v>10.407492419484576</v>
      </c>
    </row>
    <row r="19" spans="1:35" ht="15.75" customHeight="1">
      <c r="A19" s="199">
        <v>920</v>
      </c>
      <c r="B19" s="24" t="s">
        <v>227</v>
      </c>
      <c r="C19" s="147">
        <v>37136324</v>
      </c>
      <c r="D19" s="147">
        <v>6138238</v>
      </c>
      <c r="E19" s="147">
        <v>13822576</v>
      </c>
      <c r="F19" s="147">
        <v>58991</v>
      </c>
      <c r="G19" s="147">
        <v>259242</v>
      </c>
      <c r="H19" s="147">
        <v>0</v>
      </c>
      <c r="I19" s="147">
        <v>0</v>
      </c>
      <c r="J19" s="162">
        <f t="shared" si="1"/>
        <v>57415371</v>
      </c>
      <c r="K19" s="147">
        <v>1375302</v>
      </c>
      <c r="L19" s="162">
        <f t="shared" si="2"/>
        <v>58790673</v>
      </c>
      <c r="M19" s="147">
        <v>197379</v>
      </c>
      <c r="N19" s="162">
        <f t="shared" si="3"/>
        <v>58988052</v>
      </c>
      <c r="O19" s="147">
        <v>57770034</v>
      </c>
      <c r="P19" s="162">
        <f t="shared" si="4"/>
        <v>1218018</v>
      </c>
      <c r="Q19" s="180">
        <v>298379070</v>
      </c>
      <c r="R19" s="180">
        <v>57822283</v>
      </c>
      <c r="S19" s="180">
        <v>185563977</v>
      </c>
      <c r="T19" s="180">
        <v>506717</v>
      </c>
      <c r="U19" s="180">
        <v>2912457</v>
      </c>
      <c r="V19" s="180">
        <v>0</v>
      </c>
      <c r="W19" s="180">
        <v>0</v>
      </c>
      <c r="X19" s="163">
        <f t="shared" si="5"/>
        <v>545184504</v>
      </c>
      <c r="Y19" s="180">
        <v>24892788</v>
      </c>
      <c r="Z19" s="167">
        <f t="shared" si="6"/>
        <v>570077292</v>
      </c>
      <c r="AA19" s="172">
        <v>21612</v>
      </c>
      <c r="AB19" s="172">
        <v>2074</v>
      </c>
      <c r="AC19" s="172">
        <v>16</v>
      </c>
      <c r="AD19" s="172">
        <v>35</v>
      </c>
      <c r="AE19" s="172">
        <v>44</v>
      </c>
      <c r="AF19" s="172">
        <v>0</v>
      </c>
      <c r="AG19" s="172">
        <v>0</v>
      </c>
      <c r="AH19" s="167">
        <f t="shared" si="7"/>
        <v>23781</v>
      </c>
      <c r="AI19" s="194">
        <f t="shared" si="0"/>
        <v>10.531365176145947</v>
      </c>
    </row>
    <row r="20" spans="1:35" ht="15.75" customHeight="1">
      <c r="A20" s="199">
        <v>923</v>
      </c>
      <c r="B20" s="24" t="s">
        <v>257</v>
      </c>
      <c r="C20" s="147">
        <v>9373877</v>
      </c>
      <c r="D20" s="147">
        <v>1417875</v>
      </c>
      <c r="E20" s="147">
        <v>2750161</v>
      </c>
      <c r="F20" s="147">
        <v>4029</v>
      </c>
      <c r="G20" s="147">
        <v>3820</v>
      </c>
      <c r="H20" s="147">
        <v>0</v>
      </c>
      <c r="I20" s="147">
        <v>0</v>
      </c>
      <c r="J20" s="162">
        <f t="shared" si="1"/>
        <v>13549762</v>
      </c>
      <c r="K20" s="147">
        <v>0</v>
      </c>
      <c r="L20" s="162">
        <f t="shared" si="2"/>
        <v>13549762</v>
      </c>
      <c r="M20" s="147">
        <v>83443</v>
      </c>
      <c r="N20" s="162">
        <f t="shared" si="3"/>
        <v>13633205</v>
      </c>
      <c r="O20" s="147">
        <v>12433853</v>
      </c>
      <c r="P20" s="162">
        <f t="shared" si="4"/>
        <v>1199352</v>
      </c>
      <c r="Q20" s="180">
        <v>66069885</v>
      </c>
      <c r="R20" s="180">
        <v>12780550</v>
      </c>
      <c r="S20" s="180">
        <v>45008023</v>
      </c>
      <c r="T20" s="180">
        <v>3021</v>
      </c>
      <c r="U20" s="180">
        <v>11720</v>
      </c>
      <c r="V20" s="180">
        <v>0</v>
      </c>
      <c r="W20" s="180">
        <v>0</v>
      </c>
      <c r="X20" s="163">
        <f t="shared" si="5"/>
        <v>123873199</v>
      </c>
      <c r="Y20" s="180">
        <v>0</v>
      </c>
      <c r="Z20" s="167">
        <f t="shared" si="6"/>
        <v>123873199</v>
      </c>
      <c r="AA20" s="172">
        <v>4842</v>
      </c>
      <c r="AB20" s="172">
        <v>114</v>
      </c>
      <c r="AC20" s="172">
        <v>4</v>
      </c>
      <c r="AD20" s="172">
        <v>4</v>
      </c>
      <c r="AE20" s="172">
        <v>1</v>
      </c>
      <c r="AF20" s="172">
        <v>0</v>
      </c>
      <c r="AG20" s="172">
        <v>0</v>
      </c>
      <c r="AH20" s="167">
        <f t="shared" si="7"/>
        <v>4965</v>
      </c>
      <c r="AI20" s="194">
        <f t="shared" si="0"/>
        <v>10.938412916905456</v>
      </c>
    </row>
    <row r="21" spans="1:35" ht="15.75" customHeight="1">
      <c r="A21" s="199">
        <v>922</v>
      </c>
      <c r="B21" s="24" t="s">
        <v>244</v>
      </c>
      <c r="C21" s="147">
        <v>1550652</v>
      </c>
      <c r="D21" s="147">
        <v>714355</v>
      </c>
      <c r="E21" s="147">
        <v>0</v>
      </c>
      <c r="F21" s="147">
        <v>0</v>
      </c>
      <c r="G21" s="147">
        <v>0</v>
      </c>
      <c r="H21" s="147">
        <v>0</v>
      </c>
      <c r="I21" s="147">
        <v>0</v>
      </c>
      <c r="J21" s="162">
        <f t="shared" si="1"/>
        <v>2265007</v>
      </c>
      <c r="K21" s="147">
        <v>0</v>
      </c>
      <c r="L21" s="162">
        <f t="shared" si="2"/>
        <v>2265007</v>
      </c>
      <c r="M21" s="147">
        <v>21211</v>
      </c>
      <c r="N21" s="162">
        <f t="shared" si="3"/>
        <v>2286218</v>
      </c>
      <c r="O21" s="147">
        <v>1985865</v>
      </c>
      <c r="P21" s="162">
        <f t="shared" si="4"/>
        <v>300353</v>
      </c>
      <c r="Q21" s="180">
        <v>11791985</v>
      </c>
      <c r="R21" s="180">
        <v>6141467</v>
      </c>
      <c r="S21" s="180">
        <v>0</v>
      </c>
      <c r="T21" s="180">
        <v>0</v>
      </c>
      <c r="U21" s="180">
        <v>0</v>
      </c>
      <c r="V21" s="180">
        <v>0</v>
      </c>
      <c r="W21" s="180">
        <v>0</v>
      </c>
      <c r="X21" s="163">
        <f t="shared" si="5"/>
        <v>17933452</v>
      </c>
      <c r="Y21" s="180">
        <v>0</v>
      </c>
      <c r="Z21" s="167">
        <f t="shared" si="6"/>
        <v>17933452</v>
      </c>
      <c r="AA21" s="172">
        <v>603</v>
      </c>
      <c r="AB21" s="172">
        <v>23</v>
      </c>
      <c r="AC21" s="172">
        <v>0</v>
      </c>
      <c r="AD21" s="172">
        <v>0</v>
      </c>
      <c r="AE21" s="172">
        <v>0</v>
      </c>
      <c r="AF21" s="172">
        <v>0</v>
      </c>
      <c r="AG21" s="172">
        <v>0</v>
      </c>
      <c r="AH21" s="167">
        <f t="shared" si="7"/>
        <v>626</v>
      </c>
      <c r="AI21" s="194">
        <f t="shared" si="0"/>
        <v>12.630066983199889</v>
      </c>
    </row>
    <row r="22" spans="1:35" ht="15.75" customHeight="1">
      <c r="A22" s="199">
        <v>975</v>
      </c>
      <c r="B22" s="54" t="s">
        <v>256</v>
      </c>
      <c r="C22" s="147">
        <v>103359</v>
      </c>
      <c r="D22" s="147">
        <v>14840</v>
      </c>
      <c r="E22" s="147">
        <v>0</v>
      </c>
      <c r="F22" s="147">
        <v>0</v>
      </c>
      <c r="G22" s="147">
        <v>0</v>
      </c>
      <c r="H22" s="147">
        <v>0</v>
      </c>
      <c r="I22" s="147">
        <v>0</v>
      </c>
      <c r="J22" s="162">
        <f t="shared" si="1"/>
        <v>118199</v>
      </c>
      <c r="K22" s="147">
        <v>0</v>
      </c>
      <c r="L22" s="162">
        <f t="shared" si="2"/>
        <v>118199</v>
      </c>
      <c r="M22" s="147">
        <v>0</v>
      </c>
      <c r="N22" s="162">
        <f t="shared" si="3"/>
        <v>118199</v>
      </c>
      <c r="O22" s="147">
        <v>115969</v>
      </c>
      <c r="P22" s="162">
        <f t="shared" si="4"/>
        <v>2230</v>
      </c>
      <c r="Q22" s="180">
        <v>1028140</v>
      </c>
      <c r="R22" s="180">
        <v>110297</v>
      </c>
      <c r="S22" s="180">
        <v>0</v>
      </c>
      <c r="T22" s="180">
        <v>0</v>
      </c>
      <c r="U22" s="180">
        <v>0</v>
      </c>
      <c r="V22" s="180">
        <v>0</v>
      </c>
      <c r="W22" s="180">
        <v>0</v>
      </c>
      <c r="X22" s="163">
        <f t="shared" si="5"/>
        <v>1138437</v>
      </c>
      <c r="Y22" s="180">
        <v>0</v>
      </c>
      <c r="Z22" s="167">
        <f t="shared" si="6"/>
        <v>1138437</v>
      </c>
      <c r="AA22" s="172">
        <v>57</v>
      </c>
      <c r="AB22" s="172">
        <v>4</v>
      </c>
      <c r="AC22" s="172">
        <v>0</v>
      </c>
      <c r="AD22" s="172">
        <v>0</v>
      </c>
      <c r="AE22" s="172">
        <v>0</v>
      </c>
      <c r="AF22" s="172">
        <v>0</v>
      </c>
      <c r="AG22" s="172">
        <v>0</v>
      </c>
      <c r="AH22" s="167">
        <f t="shared" si="7"/>
        <v>61</v>
      </c>
      <c r="AI22" s="194">
        <f t="shared" si="0"/>
        <v>10.3825683810347</v>
      </c>
    </row>
    <row r="23" spans="1:35" ht="15.75" customHeight="1">
      <c r="A23" s="199">
        <v>924</v>
      </c>
      <c r="B23" s="54" t="s">
        <v>247</v>
      </c>
      <c r="C23" s="147">
        <v>3696222</v>
      </c>
      <c r="D23" s="147">
        <v>2980695</v>
      </c>
      <c r="E23" s="147">
        <v>619145</v>
      </c>
      <c r="F23" s="147">
        <v>9930</v>
      </c>
      <c r="G23" s="147">
        <v>66191</v>
      </c>
      <c r="H23" s="147">
        <v>0</v>
      </c>
      <c r="I23" s="147">
        <v>0</v>
      </c>
      <c r="J23" s="162">
        <f t="shared" si="1"/>
        <v>7372183</v>
      </c>
      <c r="K23" s="147">
        <v>0</v>
      </c>
      <c r="L23" s="162">
        <f t="shared" si="2"/>
        <v>7372183</v>
      </c>
      <c r="M23" s="147">
        <v>17800</v>
      </c>
      <c r="N23" s="162">
        <f t="shared" si="3"/>
        <v>7389983</v>
      </c>
      <c r="O23" s="147">
        <v>7128328</v>
      </c>
      <c r="P23" s="162">
        <f t="shared" si="4"/>
        <v>261655</v>
      </c>
      <c r="Q23" s="180">
        <v>28106553</v>
      </c>
      <c r="R23" s="180">
        <v>26800140</v>
      </c>
      <c r="S23" s="180">
        <v>724900</v>
      </c>
      <c r="T23" s="180">
        <v>16467</v>
      </c>
      <c r="U23" s="180">
        <v>487008</v>
      </c>
      <c r="V23" s="180">
        <v>0</v>
      </c>
      <c r="W23" s="180">
        <v>0</v>
      </c>
      <c r="X23" s="163">
        <f t="shared" si="5"/>
        <v>56135068</v>
      </c>
      <c r="Y23" s="180">
        <v>241206</v>
      </c>
      <c r="Z23" s="167">
        <f t="shared" si="6"/>
        <v>56376274</v>
      </c>
      <c r="AA23" s="172">
        <v>1434</v>
      </c>
      <c r="AB23" s="172">
        <v>453</v>
      </c>
      <c r="AC23" s="172">
        <v>2</v>
      </c>
      <c r="AD23" s="172">
        <v>28</v>
      </c>
      <c r="AE23" s="172">
        <v>24</v>
      </c>
      <c r="AF23" s="172">
        <v>0</v>
      </c>
      <c r="AG23" s="172">
        <v>0</v>
      </c>
      <c r="AH23" s="167">
        <f t="shared" si="7"/>
        <v>1941</v>
      </c>
      <c r="AI23" s="194">
        <f t="shared" si="0"/>
        <v>13.132936794518535</v>
      </c>
    </row>
    <row r="24" spans="1:35" ht="15.75" customHeight="1">
      <c r="A24" s="199">
        <v>976</v>
      </c>
      <c r="B24" s="54" t="s">
        <v>266</v>
      </c>
      <c r="C24" s="147">
        <v>10938</v>
      </c>
      <c r="D24" s="147">
        <v>0</v>
      </c>
      <c r="E24" s="147">
        <v>0</v>
      </c>
      <c r="F24" s="147">
        <v>0</v>
      </c>
      <c r="G24" s="147">
        <v>0</v>
      </c>
      <c r="H24" s="147">
        <v>0</v>
      </c>
      <c r="I24" s="147">
        <v>0</v>
      </c>
      <c r="J24" s="162">
        <f t="shared" si="1"/>
        <v>10938</v>
      </c>
      <c r="K24" s="147">
        <v>0</v>
      </c>
      <c r="L24" s="162">
        <f t="shared" si="2"/>
        <v>10938</v>
      </c>
      <c r="M24" s="147">
        <v>0</v>
      </c>
      <c r="N24" s="162">
        <f t="shared" si="3"/>
        <v>10938</v>
      </c>
      <c r="O24" s="147">
        <v>6336</v>
      </c>
      <c r="P24" s="162">
        <f t="shared" si="4"/>
        <v>4602</v>
      </c>
      <c r="Q24" s="180">
        <v>74691</v>
      </c>
      <c r="R24" s="180">
        <v>0</v>
      </c>
      <c r="S24" s="180">
        <v>0</v>
      </c>
      <c r="T24" s="180">
        <v>0</v>
      </c>
      <c r="U24" s="180">
        <v>0</v>
      </c>
      <c r="V24" s="180">
        <v>0</v>
      </c>
      <c r="W24" s="180">
        <v>0</v>
      </c>
      <c r="X24" s="163">
        <f t="shared" si="5"/>
        <v>74691</v>
      </c>
      <c r="Y24" s="180">
        <v>0</v>
      </c>
      <c r="Z24" s="167">
        <f t="shared" si="6"/>
        <v>74691</v>
      </c>
      <c r="AA24" s="172">
        <v>6</v>
      </c>
      <c r="AB24" s="172">
        <v>0</v>
      </c>
      <c r="AC24" s="172">
        <v>0</v>
      </c>
      <c r="AD24" s="172">
        <v>0</v>
      </c>
      <c r="AE24" s="172">
        <v>0</v>
      </c>
      <c r="AF24" s="172">
        <v>0</v>
      </c>
      <c r="AG24" s="172">
        <v>0</v>
      </c>
      <c r="AH24" s="167">
        <f t="shared" si="7"/>
        <v>6</v>
      </c>
      <c r="AI24" s="194">
        <f t="shared" si="0"/>
        <v>14.644334658794234</v>
      </c>
    </row>
    <row r="25" spans="1:35" ht="15.75" customHeight="1">
      <c r="A25" s="199">
        <v>929</v>
      </c>
      <c r="B25" s="54" t="s">
        <v>248</v>
      </c>
      <c r="C25" s="147">
        <v>3875588</v>
      </c>
      <c r="D25" s="147">
        <v>2144995</v>
      </c>
      <c r="E25" s="147">
        <v>1496384</v>
      </c>
      <c r="F25" s="147">
        <v>16730</v>
      </c>
      <c r="G25" s="147">
        <v>41579</v>
      </c>
      <c r="H25" s="147">
        <v>0</v>
      </c>
      <c r="I25" s="147">
        <v>0</v>
      </c>
      <c r="J25" s="162">
        <f t="shared" si="1"/>
        <v>7575276</v>
      </c>
      <c r="K25" s="147">
        <v>509789</v>
      </c>
      <c r="L25" s="162">
        <f t="shared" si="2"/>
        <v>8085065</v>
      </c>
      <c r="M25" s="147">
        <v>13452</v>
      </c>
      <c r="N25" s="162">
        <f t="shared" si="3"/>
        <v>8098517</v>
      </c>
      <c r="O25" s="147">
        <v>7967009</v>
      </c>
      <c r="P25" s="162">
        <f t="shared" si="4"/>
        <v>131508</v>
      </c>
      <c r="Q25" s="180">
        <v>24600390</v>
      </c>
      <c r="R25" s="180">
        <v>17002157</v>
      </c>
      <c r="S25" s="180">
        <v>36927169</v>
      </c>
      <c r="T25" s="180">
        <v>63014</v>
      </c>
      <c r="U25" s="180">
        <v>325040</v>
      </c>
      <c r="V25" s="180">
        <v>0</v>
      </c>
      <c r="W25" s="180">
        <v>146900</v>
      </c>
      <c r="X25" s="163">
        <f t="shared" si="5"/>
        <v>79064670</v>
      </c>
      <c r="Y25" s="180">
        <v>5761800</v>
      </c>
      <c r="Z25" s="167">
        <f t="shared" si="6"/>
        <v>84826470</v>
      </c>
      <c r="AA25" s="172">
        <v>1675</v>
      </c>
      <c r="AB25" s="172">
        <v>532</v>
      </c>
      <c r="AC25" s="172">
        <v>4</v>
      </c>
      <c r="AD25" s="172">
        <v>47</v>
      </c>
      <c r="AE25" s="172">
        <v>14</v>
      </c>
      <c r="AF25" s="172">
        <v>0</v>
      </c>
      <c r="AG25" s="172">
        <v>1</v>
      </c>
      <c r="AH25" s="167">
        <f t="shared" si="7"/>
        <v>2273</v>
      </c>
      <c r="AI25" s="194">
        <f t="shared" si="0"/>
        <v>9.5811137895092706</v>
      </c>
    </row>
    <row r="26" spans="1:35" ht="15.75" customHeight="1">
      <c r="A26" s="200">
        <v>930</v>
      </c>
      <c r="B26" s="24" t="s">
        <v>223</v>
      </c>
      <c r="C26" s="147">
        <v>343834</v>
      </c>
      <c r="D26" s="147">
        <v>16663</v>
      </c>
      <c r="E26" s="147">
        <v>50532</v>
      </c>
      <c r="F26" s="147">
        <v>9765</v>
      </c>
      <c r="G26" s="147">
        <v>0</v>
      </c>
      <c r="H26" s="147">
        <v>0</v>
      </c>
      <c r="I26" s="147">
        <v>0</v>
      </c>
      <c r="J26" s="162">
        <f t="shared" si="1"/>
        <v>420794</v>
      </c>
      <c r="K26" s="147">
        <v>0</v>
      </c>
      <c r="L26" s="162">
        <f t="shared" si="2"/>
        <v>420794</v>
      </c>
      <c r="M26" s="147">
        <v>2323</v>
      </c>
      <c r="N26" s="162">
        <f t="shared" si="3"/>
        <v>423117</v>
      </c>
      <c r="O26" s="147">
        <v>474123</v>
      </c>
      <c r="P26" s="162">
        <f t="shared" si="4"/>
        <v>-51006</v>
      </c>
      <c r="Q26" s="180">
        <v>2697524</v>
      </c>
      <c r="R26" s="180">
        <v>140377</v>
      </c>
      <c r="S26" s="180">
        <v>472700</v>
      </c>
      <c r="T26" s="180">
        <v>24120</v>
      </c>
      <c r="U26" s="180">
        <v>0</v>
      </c>
      <c r="V26" s="180">
        <v>0</v>
      </c>
      <c r="W26" s="180">
        <v>0</v>
      </c>
      <c r="X26" s="163">
        <f t="shared" si="5"/>
        <v>3334721</v>
      </c>
      <c r="Y26" s="180">
        <v>0</v>
      </c>
      <c r="Z26" s="167">
        <f t="shared" si="6"/>
        <v>3334721</v>
      </c>
      <c r="AA26" s="172">
        <v>217</v>
      </c>
      <c r="AB26" s="172">
        <v>7</v>
      </c>
      <c r="AC26" s="172">
        <v>1</v>
      </c>
      <c r="AD26" s="172">
        <v>2</v>
      </c>
      <c r="AE26" s="172">
        <v>0</v>
      </c>
      <c r="AF26" s="172">
        <v>0</v>
      </c>
      <c r="AG26" s="172">
        <v>0</v>
      </c>
      <c r="AH26" s="167">
        <f t="shared" si="7"/>
        <v>227</v>
      </c>
      <c r="AI26" s="194">
        <f t="shared" si="0"/>
        <v>12.618566890603441</v>
      </c>
    </row>
    <row r="27" spans="1:35" ht="15.75" customHeight="1">
      <c r="A27" s="199">
        <v>931</v>
      </c>
      <c r="B27" s="54" t="s">
        <v>249</v>
      </c>
      <c r="C27" s="147">
        <v>7716501</v>
      </c>
      <c r="D27" s="147">
        <v>1190494</v>
      </c>
      <c r="E27" s="147">
        <v>4892234</v>
      </c>
      <c r="F27" s="147">
        <v>0</v>
      </c>
      <c r="G27" s="147">
        <v>183614</v>
      </c>
      <c r="H27" s="147">
        <v>0</v>
      </c>
      <c r="I27" s="147">
        <v>0</v>
      </c>
      <c r="J27" s="162">
        <f t="shared" si="1"/>
        <v>13982843</v>
      </c>
      <c r="K27" s="147">
        <v>723618</v>
      </c>
      <c r="L27" s="162">
        <f t="shared" si="2"/>
        <v>14706461</v>
      </c>
      <c r="M27" s="147">
        <v>11717</v>
      </c>
      <c r="N27" s="162">
        <f t="shared" si="3"/>
        <v>14718178</v>
      </c>
      <c r="O27" s="147">
        <v>0</v>
      </c>
      <c r="P27" s="162">
        <f t="shared" si="4"/>
        <v>14718178</v>
      </c>
      <c r="Q27" s="180">
        <v>70387158</v>
      </c>
      <c r="R27" s="180">
        <v>10010106</v>
      </c>
      <c r="S27" s="180">
        <v>82434839</v>
      </c>
      <c r="T27" s="180">
        <v>0</v>
      </c>
      <c r="U27" s="180">
        <v>2217829</v>
      </c>
      <c r="V27" s="180">
        <v>0</v>
      </c>
      <c r="W27" s="180">
        <v>0</v>
      </c>
      <c r="X27" s="163">
        <f t="shared" si="5"/>
        <v>165049932</v>
      </c>
      <c r="Y27" s="180">
        <v>13985451</v>
      </c>
      <c r="Z27" s="167">
        <f t="shared" si="6"/>
        <v>179035383</v>
      </c>
      <c r="AA27" s="172">
        <v>4680</v>
      </c>
      <c r="AB27" s="172">
        <v>79</v>
      </c>
      <c r="AC27" s="172">
        <v>7</v>
      </c>
      <c r="AD27" s="172">
        <v>0</v>
      </c>
      <c r="AE27" s="172">
        <v>22</v>
      </c>
      <c r="AF27" s="172">
        <v>0</v>
      </c>
      <c r="AG27" s="172">
        <v>0</v>
      </c>
      <c r="AH27" s="167">
        <f t="shared" si="7"/>
        <v>4788</v>
      </c>
      <c r="AI27" s="194">
        <f t="shared" si="0"/>
        <v>8.4718865561241188</v>
      </c>
    </row>
    <row r="28" spans="1:35" ht="15.75" customHeight="1">
      <c r="A28" s="199">
        <v>934</v>
      </c>
      <c r="B28" s="54" t="s">
        <v>250</v>
      </c>
      <c r="C28" s="147">
        <v>6128603</v>
      </c>
      <c r="D28" s="147">
        <v>2535729</v>
      </c>
      <c r="E28" s="147">
        <v>3765481</v>
      </c>
      <c r="F28" s="147">
        <v>0</v>
      </c>
      <c r="G28" s="147">
        <v>261923</v>
      </c>
      <c r="H28" s="147">
        <v>89787</v>
      </c>
      <c r="I28" s="147">
        <v>0</v>
      </c>
      <c r="J28" s="162">
        <f t="shared" si="1"/>
        <v>12781523</v>
      </c>
      <c r="K28" s="147">
        <v>438238</v>
      </c>
      <c r="L28" s="162">
        <f t="shared" si="2"/>
        <v>13219761</v>
      </c>
      <c r="M28" s="147">
        <v>72105</v>
      </c>
      <c r="N28" s="162">
        <f t="shared" si="3"/>
        <v>13291866</v>
      </c>
      <c r="O28" s="147">
        <v>12478187</v>
      </c>
      <c r="P28" s="162">
        <f t="shared" si="4"/>
        <v>813679</v>
      </c>
      <c r="Q28" s="180">
        <v>43561023</v>
      </c>
      <c r="R28" s="180">
        <v>16590455</v>
      </c>
      <c r="S28" s="180">
        <v>61907500</v>
      </c>
      <c r="T28" s="180">
        <v>0</v>
      </c>
      <c r="U28" s="180">
        <v>2025777</v>
      </c>
      <c r="V28" s="180">
        <v>487649</v>
      </c>
      <c r="W28" s="180">
        <v>0</v>
      </c>
      <c r="X28" s="163">
        <f t="shared" si="5"/>
        <v>124572404</v>
      </c>
      <c r="Y28" s="180">
        <v>5682331</v>
      </c>
      <c r="Z28" s="167">
        <f t="shared" si="6"/>
        <v>130254735</v>
      </c>
      <c r="AA28" s="172">
        <v>2541</v>
      </c>
      <c r="AB28" s="172">
        <v>1192</v>
      </c>
      <c r="AC28" s="172">
        <v>2</v>
      </c>
      <c r="AD28" s="172">
        <v>0</v>
      </c>
      <c r="AE28" s="172">
        <v>59</v>
      </c>
      <c r="AF28" s="172">
        <v>2</v>
      </c>
      <c r="AG28" s="172">
        <v>0</v>
      </c>
      <c r="AH28" s="167">
        <f t="shared" si="7"/>
        <v>3796</v>
      </c>
      <c r="AI28" s="194">
        <f t="shared" si="0"/>
        <v>10.2603165625671</v>
      </c>
    </row>
    <row r="29" spans="1:35" ht="15.75" customHeight="1">
      <c r="A29" s="199">
        <v>912</v>
      </c>
      <c r="B29" s="24" t="s">
        <v>226</v>
      </c>
      <c r="C29" s="147">
        <v>10231122</v>
      </c>
      <c r="D29" s="147">
        <v>4115276</v>
      </c>
      <c r="E29" s="147">
        <v>12319320</v>
      </c>
      <c r="F29" s="147">
        <v>13823</v>
      </c>
      <c r="G29" s="147">
        <v>264507</v>
      </c>
      <c r="H29" s="147">
        <v>0</v>
      </c>
      <c r="I29" s="147">
        <v>0</v>
      </c>
      <c r="J29" s="162">
        <f t="shared" si="1"/>
        <v>26944048</v>
      </c>
      <c r="K29" s="147">
        <v>0</v>
      </c>
      <c r="L29" s="162">
        <f t="shared" si="2"/>
        <v>26944048</v>
      </c>
      <c r="M29" s="147">
        <v>-30000</v>
      </c>
      <c r="N29" s="162">
        <f t="shared" si="3"/>
        <v>26914048</v>
      </c>
      <c r="O29" s="147">
        <v>20876351</v>
      </c>
      <c r="P29" s="162">
        <f t="shared" si="4"/>
        <v>6037697</v>
      </c>
      <c r="Q29" s="180">
        <v>86270475</v>
      </c>
      <c r="R29" s="180">
        <v>40647318</v>
      </c>
      <c r="S29" s="180">
        <v>165787355</v>
      </c>
      <c r="T29" s="180">
        <v>86817</v>
      </c>
      <c r="U29" s="180">
        <v>2861813</v>
      </c>
      <c r="V29" s="180">
        <v>0</v>
      </c>
      <c r="W29" s="180">
        <v>0</v>
      </c>
      <c r="X29" s="163">
        <f t="shared" si="5"/>
        <v>295653778</v>
      </c>
      <c r="Y29" s="180">
        <v>0</v>
      </c>
      <c r="Z29" s="167">
        <f t="shared" si="6"/>
        <v>295653778</v>
      </c>
      <c r="AA29" s="172">
        <v>4355</v>
      </c>
      <c r="AB29" s="172">
        <v>852</v>
      </c>
      <c r="AC29" s="172">
        <v>8</v>
      </c>
      <c r="AD29" s="172">
        <v>45</v>
      </c>
      <c r="AE29" s="172">
        <v>22</v>
      </c>
      <c r="AF29" s="172">
        <v>0</v>
      </c>
      <c r="AG29" s="172">
        <v>0</v>
      </c>
      <c r="AH29" s="167">
        <f t="shared" si="7"/>
        <v>5282</v>
      </c>
      <c r="AI29" s="194">
        <f t="shared" si="0"/>
        <v>9.1133785545605299</v>
      </c>
    </row>
    <row r="30" spans="1:35" ht="15.75" customHeight="1">
      <c r="A30" s="200">
        <v>978</v>
      </c>
      <c r="B30" s="24" t="s">
        <v>228</v>
      </c>
      <c r="C30" s="147">
        <v>21215807</v>
      </c>
      <c r="D30" s="147">
        <v>14490637</v>
      </c>
      <c r="E30" s="147">
        <v>17844451</v>
      </c>
      <c r="F30" s="147">
        <v>45966</v>
      </c>
      <c r="G30" s="147">
        <v>335698</v>
      </c>
      <c r="H30" s="147">
        <v>0</v>
      </c>
      <c r="I30" s="147">
        <v>0</v>
      </c>
      <c r="J30" s="162">
        <f t="shared" si="1"/>
        <v>53932559</v>
      </c>
      <c r="K30" s="147">
        <v>3122281</v>
      </c>
      <c r="L30" s="162">
        <f t="shared" si="2"/>
        <v>57054840</v>
      </c>
      <c r="M30" s="147">
        <v>868519</v>
      </c>
      <c r="N30" s="162">
        <f t="shared" si="3"/>
        <v>57923359</v>
      </c>
      <c r="O30" s="147">
        <v>56437364</v>
      </c>
      <c r="P30" s="162">
        <f t="shared" si="4"/>
        <v>1485995</v>
      </c>
      <c r="Q30" s="180">
        <v>172211196</v>
      </c>
      <c r="R30" s="180">
        <v>130226782</v>
      </c>
      <c r="S30" s="180">
        <v>229823162</v>
      </c>
      <c r="T30" s="180">
        <v>150656</v>
      </c>
      <c r="U30" s="180">
        <v>2663850</v>
      </c>
      <c r="V30" s="180">
        <v>0</v>
      </c>
      <c r="W30" s="180">
        <v>0</v>
      </c>
      <c r="X30" s="163">
        <f t="shared" si="5"/>
        <v>535075646</v>
      </c>
      <c r="Y30" s="180">
        <v>39518379</v>
      </c>
      <c r="Z30" s="167">
        <f t="shared" si="6"/>
        <v>574594025</v>
      </c>
      <c r="AA30" s="172">
        <v>9354</v>
      </c>
      <c r="AB30" s="172">
        <v>3313</v>
      </c>
      <c r="AC30" s="172">
        <v>24</v>
      </c>
      <c r="AD30" s="172">
        <v>52</v>
      </c>
      <c r="AE30" s="172">
        <v>124</v>
      </c>
      <c r="AF30" s="172">
        <v>0</v>
      </c>
      <c r="AG30" s="172">
        <v>0</v>
      </c>
      <c r="AH30" s="167">
        <f t="shared" si="7"/>
        <v>12867</v>
      </c>
      <c r="AI30" s="194">
        <f t="shared" si="0"/>
        <v>10.079426975078585</v>
      </c>
    </row>
    <row r="31" spans="1:35" ht="15.75" customHeight="1">
      <c r="A31" s="199">
        <v>941</v>
      </c>
      <c r="B31" s="54" t="s">
        <v>217</v>
      </c>
      <c r="C31" s="147">
        <v>35755964</v>
      </c>
      <c r="D31" s="147">
        <v>13639275</v>
      </c>
      <c r="E31" s="147">
        <v>4154184</v>
      </c>
      <c r="F31" s="147">
        <v>0</v>
      </c>
      <c r="G31" s="147">
        <v>0</v>
      </c>
      <c r="H31" s="147">
        <v>0</v>
      </c>
      <c r="I31" s="147">
        <v>0</v>
      </c>
      <c r="J31" s="162">
        <f t="shared" si="1"/>
        <v>53549423</v>
      </c>
      <c r="K31" s="147">
        <v>0</v>
      </c>
      <c r="L31" s="162">
        <f t="shared" si="2"/>
        <v>53549423</v>
      </c>
      <c r="M31" s="147">
        <v>50019</v>
      </c>
      <c r="N31" s="162">
        <f t="shared" si="3"/>
        <v>53599442</v>
      </c>
      <c r="O31" s="147">
        <v>51217804</v>
      </c>
      <c r="P31" s="162">
        <f t="shared" si="4"/>
        <v>2381638</v>
      </c>
      <c r="Q31" s="180">
        <v>302637375</v>
      </c>
      <c r="R31" s="180">
        <v>141100973</v>
      </c>
      <c r="S31" s="180">
        <v>55655166</v>
      </c>
      <c r="T31" s="180">
        <v>0</v>
      </c>
      <c r="U31" s="180">
        <v>0</v>
      </c>
      <c r="V31" s="180">
        <v>0</v>
      </c>
      <c r="W31" s="180">
        <v>0</v>
      </c>
      <c r="X31" s="163">
        <f t="shared" si="5"/>
        <v>499393514</v>
      </c>
      <c r="Y31" s="180">
        <v>0</v>
      </c>
      <c r="Z31" s="167">
        <f t="shared" si="6"/>
        <v>499393514</v>
      </c>
      <c r="AA31" s="172">
        <v>26692</v>
      </c>
      <c r="AB31" s="172">
        <v>3940</v>
      </c>
      <c r="AC31" s="172">
        <v>10</v>
      </c>
      <c r="AD31" s="172">
        <v>0</v>
      </c>
      <c r="AE31" s="172">
        <v>0</v>
      </c>
      <c r="AF31" s="172">
        <v>0</v>
      </c>
      <c r="AG31" s="172">
        <v>0</v>
      </c>
      <c r="AH31" s="167">
        <f t="shared" si="7"/>
        <v>30642</v>
      </c>
      <c r="AI31" s="194">
        <f t="shared" si="0"/>
        <v>10.722891166744308</v>
      </c>
    </row>
    <row r="32" spans="1:35" ht="15.75" customHeight="1">
      <c r="A32" s="199">
        <v>942</v>
      </c>
      <c r="B32" s="54" t="s">
        <v>251</v>
      </c>
      <c r="C32" s="147">
        <v>6488578</v>
      </c>
      <c r="D32" s="147">
        <v>2455192</v>
      </c>
      <c r="E32" s="147">
        <v>928289</v>
      </c>
      <c r="F32" s="147">
        <v>0</v>
      </c>
      <c r="G32" s="147">
        <v>159061</v>
      </c>
      <c r="H32" s="147">
        <v>0</v>
      </c>
      <c r="I32" s="147">
        <v>0</v>
      </c>
      <c r="J32" s="162">
        <f t="shared" si="1"/>
        <v>10031120</v>
      </c>
      <c r="K32" s="147">
        <v>626778</v>
      </c>
      <c r="L32" s="162">
        <f t="shared" si="2"/>
        <v>10657898</v>
      </c>
      <c r="M32" s="147">
        <v>11329</v>
      </c>
      <c r="N32" s="162">
        <f t="shared" si="3"/>
        <v>10669227</v>
      </c>
      <c r="O32" s="147">
        <v>0</v>
      </c>
      <c r="P32" s="162">
        <f t="shared" si="4"/>
        <v>10669227</v>
      </c>
      <c r="Q32" s="180">
        <v>67095719</v>
      </c>
      <c r="R32" s="180">
        <v>27758984</v>
      </c>
      <c r="S32" s="180">
        <v>12360015</v>
      </c>
      <c r="T32" s="180">
        <v>0</v>
      </c>
      <c r="U32" s="180">
        <v>2478417</v>
      </c>
      <c r="V32" s="180">
        <v>0</v>
      </c>
      <c r="W32" s="180">
        <v>0</v>
      </c>
      <c r="X32" s="163">
        <f t="shared" si="5"/>
        <v>109693135</v>
      </c>
      <c r="Y32" s="180">
        <v>8439784</v>
      </c>
      <c r="Z32" s="167">
        <f t="shared" si="6"/>
        <v>118132919</v>
      </c>
      <c r="AA32" s="172">
        <v>2182</v>
      </c>
      <c r="AB32" s="172">
        <v>83</v>
      </c>
      <c r="AC32" s="172">
        <v>2</v>
      </c>
      <c r="AD32" s="172">
        <v>0</v>
      </c>
      <c r="AE32" s="172">
        <v>2</v>
      </c>
      <c r="AF32" s="172">
        <v>0</v>
      </c>
      <c r="AG32" s="172">
        <v>0</v>
      </c>
      <c r="AH32" s="167">
        <f t="shared" si="7"/>
        <v>2269</v>
      </c>
      <c r="AI32" s="194">
        <f t="shared" si="0"/>
        <v>9.1447108335448704</v>
      </c>
    </row>
    <row r="33" spans="1:35" ht="15.75" customHeight="1">
      <c r="A33" s="199">
        <v>943</v>
      </c>
      <c r="B33" s="24" t="s">
        <v>239</v>
      </c>
      <c r="C33" s="147">
        <v>16923428</v>
      </c>
      <c r="D33" s="147">
        <v>14996019</v>
      </c>
      <c r="E33" s="147">
        <v>356482</v>
      </c>
      <c r="F33" s="147">
        <v>63517</v>
      </c>
      <c r="G33" s="147">
        <v>0</v>
      </c>
      <c r="H33" s="147">
        <v>15000</v>
      </c>
      <c r="I33" s="147">
        <v>0</v>
      </c>
      <c r="J33" s="162">
        <f t="shared" si="1"/>
        <v>32354446</v>
      </c>
      <c r="K33" s="147">
        <v>0</v>
      </c>
      <c r="L33" s="162">
        <f t="shared" si="2"/>
        <v>32354446</v>
      </c>
      <c r="M33" s="147">
        <v>2303080</v>
      </c>
      <c r="N33" s="162">
        <f t="shared" si="3"/>
        <v>34657526</v>
      </c>
      <c r="O33" s="147">
        <v>32787537</v>
      </c>
      <c r="P33" s="162">
        <f t="shared" si="4"/>
        <v>1869989</v>
      </c>
      <c r="Q33" s="180">
        <v>139747726</v>
      </c>
      <c r="R33" s="180">
        <v>145109039</v>
      </c>
      <c r="S33" s="180">
        <v>4735296</v>
      </c>
      <c r="T33" s="180">
        <v>283560</v>
      </c>
      <c r="U33" s="180">
        <v>0</v>
      </c>
      <c r="V33" s="180">
        <v>86782</v>
      </c>
      <c r="W33" s="180">
        <v>0</v>
      </c>
      <c r="X33" s="163">
        <f t="shared" si="5"/>
        <v>289962403</v>
      </c>
      <c r="Y33" s="180">
        <v>0</v>
      </c>
      <c r="Z33" s="167">
        <f t="shared" si="6"/>
        <v>289962403</v>
      </c>
      <c r="AA33" s="172">
        <v>10577</v>
      </c>
      <c r="AB33" s="172">
        <v>5797</v>
      </c>
      <c r="AC33" s="172">
        <v>2</v>
      </c>
      <c r="AD33" s="172">
        <v>93</v>
      </c>
      <c r="AE33" s="172">
        <v>0</v>
      </c>
      <c r="AF33" s="172">
        <v>18</v>
      </c>
      <c r="AG33" s="172">
        <v>0</v>
      </c>
      <c r="AH33" s="167">
        <f t="shared" si="7"/>
        <v>16487</v>
      </c>
      <c r="AI33" s="194">
        <f t="shared" si="0"/>
        <v>11.158152113948374</v>
      </c>
    </row>
    <row r="34" spans="1:35" ht="15.75" customHeight="1">
      <c r="A34" s="199">
        <v>980</v>
      </c>
      <c r="B34" s="24" t="s">
        <v>218</v>
      </c>
      <c r="C34" s="147">
        <v>24719938</v>
      </c>
      <c r="D34" s="147">
        <v>6002776</v>
      </c>
      <c r="E34" s="147">
        <v>14843332</v>
      </c>
      <c r="F34" s="147">
        <v>64652</v>
      </c>
      <c r="G34" s="147">
        <v>157690</v>
      </c>
      <c r="H34" s="147">
        <v>0</v>
      </c>
      <c r="I34" s="147">
        <v>0</v>
      </c>
      <c r="J34" s="162">
        <f t="shared" si="1"/>
        <v>45788388</v>
      </c>
      <c r="K34" s="147">
        <v>2197415</v>
      </c>
      <c r="L34" s="162">
        <f t="shared" si="2"/>
        <v>47985803</v>
      </c>
      <c r="M34" s="147">
        <v>90472</v>
      </c>
      <c r="N34" s="162">
        <f t="shared" si="3"/>
        <v>48076275</v>
      </c>
      <c r="O34" s="147">
        <v>33304856</v>
      </c>
      <c r="P34" s="162">
        <f t="shared" si="4"/>
        <v>14771419</v>
      </c>
      <c r="Q34" s="180">
        <v>203416166</v>
      </c>
      <c r="R34" s="180">
        <v>60276281</v>
      </c>
      <c r="S34" s="180">
        <v>195455772</v>
      </c>
      <c r="T34" s="180">
        <v>431011</v>
      </c>
      <c r="U34" s="180">
        <v>1410810</v>
      </c>
      <c r="V34" s="180">
        <v>0</v>
      </c>
      <c r="W34" s="180">
        <v>0</v>
      </c>
      <c r="X34" s="163">
        <f t="shared" si="5"/>
        <v>460990040</v>
      </c>
      <c r="Y34" s="180">
        <v>30420901</v>
      </c>
      <c r="Z34" s="167">
        <f t="shared" si="6"/>
        <v>491410941</v>
      </c>
      <c r="AA34" s="172">
        <v>11205</v>
      </c>
      <c r="AB34" s="172">
        <v>584</v>
      </c>
      <c r="AC34" s="172">
        <v>21</v>
      </c>
      <c r="AD34" s="172">
        <v>132</v>
      </c>
      <c r="AE34" s="172">
        <v>51</v>
      </c>
      <c r="AF34" s="172">
        <v>0</v>
      </c>
      <c r="AG34" s="172">
        <v>0</v>
      </c>
      <c r="AH34" s="167">
        <f t="shared" si="7"/>
        <v>11993</v>
      </c>
      <c r="AI34" s="194">
        <f t="shared" si="0"/>
        <v>9.9326198023714358</v>
      </c>
    </row>
    <row r="35" spans="1:35" ht="15.75" customHeight="1">
      <c r="A35" s="199">
        <v>4524</v>
      </c>
      <c r="B35" s="24" t="s">
        <v>309</v>
      </c>
      <c r="C35" s="147">
        <v>11699265</v>
      </c>
      <c r="D35" s="147">
        <v>8558413</v>
      </c>
      <c r="E35" s="147">
        <v>5305158</v>
      </c>
      <c r="F35" s="147">
        <v>26455</v>
      </c>
      <c r="G35" s="147">
        <v>0</v>
      </c>
      <c r="H35" s="147">
        <v>0</v>
      </c>
      <c r="I35" s="147">
        <v>0</v>
      </c>
      <c r="J35" s="162">
        <f t="shared" si="1"/>
        <v>25589291</v>
      </c>
      <c r="K35" s="147">
        <v>0</v>
      </c>
      <c r="L35" s="162">
        <f t="shared" si="2"/>
        <v>25589291</v>
      </c>
      <c r="M35" s="147">
        <v>88062</v>
      </c>
      <c r="N35" s="162">
        <f t="shared" si="3"/>
        <v>25677353</v>
      </c>
      <c r="O35" s="147">
        <v>21677044</v>
      </c>
      <c r="P35" s="162">
        <f t="shared" si="4"/>
        <v>4000309</v>
      </c>
      <c r="Q35" s="180">
        <v>75493331</v>
      </c>
      <c r="R35" s="180">
        <v>75377802</v>
      </c>
      <c r="S35" s="180">
        <v>63409653</v>
      </c>
      <c r="T35" s="180">
        <v>193111</v>
      </c>
      <c r="U35" s="180">
        <v>0</v>
      </c>
      <c r="V35" s="180">
        <v>0</v>
      </c>
      <c r="W35" s="180">
        <v>0</v>
      </c>
      <c r="X35" s="163">
        <f t="shared" si="5"/>
        <v>214473897</v>
      </c>
      <c r="Y35" s="180">
        <v>0</v>
      </c>
      <c r="Z35" s="167">
        <f t="shared" si="6"/>
        <v>214473897</v>
      </c>
      <c r="AA35" s="172">
        <v>5973</v>
      </c>
      <c r="AB35" s="172">
        <v>1047</v>
      </c>
      <c r="AC35" s="172">
        <v>5</v>
      </c>
      <c r="AD35" s="172">
        <v>38</v>
      </c>
      <c r="AE35" s="172">
        <v>0</v>
      </c>
      <c r="AF35" s="172">
        <v>0</v>
      </c>
      <c r="AG35" s="172">
        <v>0</v>
      </c>
      <c r="AH35" s="167">
        <f t="shared" si="7"/>
        <v>7063</v>
      </c>
      <c r="AI35" s="194">
        <f t="shared" si="0"/>
        <v>11.931191328145635</v>
      </c>
    </row>
    <row r="36" spans="1:35" ht="15.75" customHeight="1">
      <c r="A36" s="199">
        <v>949</v>
      </c>
      <c r="B36" s="54" t="s">
        <v>258</v>
      </c>
      <c r="C36" s="147">
        <v>8782584</v>
      </c>
      <c r="D36" s="147">
        <v>1487125</v>
      </c>
      <c r="E36" s="147">
        <v>7087296</v>
      </c>
      <c r="F36" s="147">
        <v>10019</v>
      </c>
      <c r="G36" s="147">
        <v>155774</v>
      </c>
      <c r="H36" s="147">
        <v>0</v>
      </c>
      <c r="I36" s="147">
        <v>0</v>
      </c>
      <c r="J36" s="162">
        <f t="shared" si="1"/>
        <v>17522798</v>
      </c>
      <c r="K36" s="147">
        <v>0</v>
      </c>
      <c r="L36" s="162">
        <f t="shared" si="2"/>
        <v>17522798</v>
      </c>
      <c r="M36" s="147">
        <v>19535</v>
      </c>
      <c r="N36" s="162">
        <f t="shared" si="3"/>
        <v>17542333</v>
      </c>
      <c r="O36" s="147">
        <v>16406232</v>
      </c>
      <c r="P36" s="162">
        <f t="shared" si="4"/>
        <v>1136101</v>
      </c>
      <c r="Q36" s="180">
        <v>60286499</v>
      </c>
      <c r="R36" s="180">
        <v>1462500</v>
      </c>
      <c r="S36" s="180">
        <v>93346080</v>
      </c>
      <c r="T36" s="180">
        <v>24504</v>
      </c>
      <c r="U36" s="180">
        <v>1044698</v>
      </c>
      <c r="V36" s="180">
        <v>0</v>
      </c>
      <c r="W36" s="180">
        <v>0</v>
      </c>
      <c r="X36" s="163">
        <f t="shared" si="5"/>
        <v>156164281</v>
      </c>
      <c r="Y36" s="180">
        <v>0</v>
      </c>
      <c r="Z36" s="167">
        <f t="shared" si="6"/>
        <v>156164281</v>
      </c>
      <c r="AA36" s="172">
        <v>3523</v>
      </c>
      <c r="AB36" s="172">
        <v>123</v>
      </c>
      <c r="AC36" s="172">
        <v>4</v>
      </c>
      <c r="AD36" s="172">
        <v>17</v>
      </c>
      <c r="AE36" s="172">
        <v>35</v>
      </c>
      <c r="AF36" s="172">
        <v>0</v>
      </c>
      <c r="AG36" s="172">
        <v>0</v>
      </c>
      <c r="AH36" s="167">
        <f t="shared" si="7"/>
        <v>3702</v>
      </c>
      <c r="AI36" s="194">
        <f t="shared" si="0"/>
        <v>11.220746439449876</v>
      </c>
    </row>
    <row r="37" spans="1:35" ht="15.75" customHeight="1">
      <c r="A37" s="199">
        <v>979</v>
      </c>
      <c r="B37" s="24" t="s">
        <v>243</v>
      </c>
      <c r="C37" s="147">
        <v>14261</v>
      </c>
      <c r="D37" s="147">
        <v>6602</v>
      </c>
      <c r="E37" s="147">
        <v>0</v>
      </c>
      <c r="F37" s="147">
        <v>0</v>
      </c>
      <c r="G37" s="147">
        <v>0</v>
      </c>
      <c r="H37" s="147">
        <v>0</v>
      </c>
      <c r="I37" s="147">
        <v>0</v>
      </c>
      <c r="J37" s="162">
        <f t="shared" si="1"/>
        <v>20863</v>
      </c>
      <c r="K37" s="147">
        <v>0</v>
      </c>
      <c r="L37" s="162">
        <f t="shared" si="2"/>
        <v>20863</v>
      </c>
      <c r="M37" s="147">
        <v>0</v>
      </c>
      <c r="N37" s="162">
        <f t="shared" si="3"/>
        <v>20863</v>
      </c>
      <c r="O37" s="147">
        <v>19474</v>
      </c>
      <c r="P37" s="162">
        <f t="shared" si="4"/>
        <v>1389</v>
      </c>
      <c r="Q37" s="180">
        <v>123380</v>
      </c>
      <c r="R37" s="180">
        <v>61528</v>
      </c>
      <c r="S37" s="180">
        <v>0</v>
      </c>
      <c r="T37" s="180">
        <v>0</v>
      </c>
      <c r="U37" s="180">
        <v>0</v>
      </c>
      <c r="V37" s="180">
        <v>0</v>
      </c>
      <c r="W37" s="180">
        <v>0</v>
      </c>
      <c r="X37" s="163">
        <f t="shared" si="5"/>
        <v>184908</v>
      </c>
      <c r="Y37" s="180">
        <v>0</v>
      </c>
      <c r="Z37" s="167">
        <f t="shared" si="6"/>
        <v>184908</v>
      </c>
      <c r="AA37" s="172">
        <v>9</v>
      </c>
      <c r="AB37" s="172">
        <v>2</v>
      </c>
      <c r="AC37" s="172">
        <v>0</v>
      </c>
      <c r="AD37" s="172">
        <v>0</v>
      </c>
      <c r="AE37" s="172">
        <v>0</v>
      </c>
      <c r="AF37" s="172">
        <v>0</v>
      </c>
      <c r="AG37" s="172">
        <v>0</v>
      </c>
      <c r="AH37" s="167">
        <f t="shared" si="7"/>
        <v>11</v>
      </c>
      <c r="AI37" s="194">
        <f t="shared" si="0"/>
        <v>11.282908257079196</v>
      </c>
    </row>
    <row r="38" spans="1:35" ht="15.75" customHeight="1">
      <c r="A38" s="199">
        <v>965</v>
      </c>
      <c r="B38" s="54" t="s">
        <v>252</v>
      </c>
      <c r="C38" s="147">
        <v>23850522</v>
      </c>
      <c r="D38" s="147">
        <v>6726572</v>
      </c>
      <c r="E38" s="147">
        <v>21410039</v>
      </c>
      <c r="F38" s="147">
        <v>49160</v>
      </c>
      <c r="G38" s="147">
        <v>0</v>
      </c>
      <c r="H38" s="147">
        <v>0</v>
      </c>
      <c r="I38" s="147">
        <v>0</v>
      </c>
      <c r="J38" s="162">
        <f t="shared" si="1"/>
        <v>52036293</v>
      </c>
      <c r="K38" s="147">
        <v>69522</v>
      </c>
      <c r="L38" s="162">
        <f t="shared" si="2"/>
        <v>52105815</v>
      </c>
      <c r="M38" s="147">
        <v>-103339</v>
      </c>
      <c r="N38" s="162">
        <f t="shared" si="3"/>
        <v>52002476</v>
      </c>
      <c r="O38" s="147">
        <v>50858261</v>
      </c>
      <c r="P38" s="162">
        <f t="shared" si="4"/>
        <v>1144215</v>
      </c>
      <c r="Q38" s="180">
        <v>261933303</v>
      </c>
      <c r="R38" s="180">
        <v>83714455</v>
      </c>
      <c r="S38" s="180">
        <v>309368482</v>
      </c>
      <c r="T38" s="180">
        <v>324985</v>
      </c>
      <c r="U38" s="180">
        <v>0</v>
      </c>
      <c r="V38" s="180">
        <v>0</v>
      </c>
      <c r="W38" s="180">
        <v>0</v>
      </c>
      <c r="X38" s="163">
        <f t="shared" si="5"/>
        <v>655341225</v>
      </c>
      <c r="Y38" s="180">
        <v>820800</v>
      </c>
      <c r="Z38" s="167">
        <f t="shared" si="6"/>
        <v>656162025</v>
      </c>
      <c r="AA38" s="172">
        <v>9284</v>
      </c>
      <c r="AB38" s="172">
        <v>704</v>
      </c>
      <c r="AC38" s="172">
        <v>92</v>
      </c>
      <c r="AD38" s="172">
        <v>75</v>
      </c>
      <c r="AE38" s="172">
        <v>0</v>
      </c>
      <c r="AF38" s="172">
        <v>0</v>
      </c>
      <c r="AG38" s="172">
        <v>0</v>
      </c>
      <c r="AH38" s="167">
        <f t="shared" si="7"/>
        <v>10155</v>
      </c>
      <c r="AI38" s="194">
        <f t="shared" si="0"/>
        <v>7.9403356625397716</v>
      </c>
    </row>
    <row r="39" spans="1:35" ht="15.75" customHeight="1">
      <c r="A39" s="199">
        <v>954</v>
      </c>
      <c r="B39" s="24" t="s">
        <v>240</v>
      </c>
      <c r="C39" s="147">
        <v>3575566</v>
      </c>
      <c r="D39" s="147">
        <v>1138009</v>
      </c>
      <c r="E39" s="147">
        <v>2253913</v>
      </c>
      <c r="F39" s="147">
        <v>10946</v>
      </c>
      <c r="G39" s="147">
        <v>18770</v>
      </c>
      <c r="H39" s="147">
        <v>0</v>
      </c>
      <c r="I39" s="147">
        <v>0</v>
      </c>
      <c r="J39" s="162">
        <f t="shared" si="1"/>
        <v>6997204</v>
      </c>
      <c r="K39" s="147">
        <v>0</v>
      </c>
      <c r="L39" s="162">
        <f t="shared" si="2"/>
        <v>6997204</v>
      </c>
      <c r="M39" s="147">
        <v>-309011</v>
      </c>
      <c r="N39" s="162">
        <f t="shared" si="3"/>
        <v>6688193</v>
      </c>
      <c r="O39" s="147">
        <v>6411891</v>
      </c>
      <c r="P39" s="162">
        <f t="shared" si="4"/>
        <v>276302</v>
      </c>
      <c r="Q39" s="180">
        <v>32940026</v>
      </c>
      <c r="R39" s="180">
        <v>10552082</v>
      </c>
      <c r="S39" s="180">
        <v>26091600</v>
      </c>
      <c r="T39" s="180">
        <v>46528</v>
      </c>
      <c r="U39" s="180">
        <v>151174</v>
      </c>
      <c r="V39" s="180">
        <v>0</v>
      </c>
      <c r="W39" s="180">
        <v>0</v>
      </c>
      <c r="X39" s="163">
        <f t="shared" si="5"/>
        <v>69781410</v>
      </c>
      <c r="Y39" s="180">
        <v>0</v>
      </c>
      <c r="Z39" s="167">
        <f t="shared" si="6"/>
        <v>69781410</v>
      </c>
      <c r="AA39" s="172">
        <v>1129</v>
      </c>
      <c r="AB39" s="172">
        <v>82</v>
      </c>
      <c r="AC39" s="172">
        <v>2</v>
      </c>
      <c r="AD39" s="172">
        <v>15</v>
      </c>
      <c r="AE39" s="172">
        <v>9</v>
      </c>
      <c r="AF39" s="172">
        <v>0</v>
      </c>
      <c r="AG39" s="172">
        <v>0</v>
      </c>
      <c r="AH39" s="167">
        <f t="shared" si="7"/>
        <v>1237</v>
      </c>
      <c r="AI39" s="194">
        <f t="shared" si="0"/>
        <v>10.027318163963725</v>
      </c>
    </row>
    <row r="40" spans="1:35" ht="15.75" customHeight="1">
      <c r="A40" s="199">
        <v>955</v>
      </c>
      <c r="B40" s="24" t="s">
        <v>241</v>
      </c>
      <c r="C40" s="147">
        <v>5083498</v>
      </c>
      <c r="D40" s="147">
        <v>793039</v>
      </c>
      <c r="E40" s="147">
        <v>841893</v>
      </c>
      <c r="F40" s="147">
        <v>0</v>
      </c>
      <c r="G40" s="147">
        <v>248685</v>
      </c>
      <c r="H40" s="147">
        <v>0</v>
      </c>
      <c r="I40" s="147">
        <v>0</v>
      </c>
      <c r="J40" s="162">
        <f t="shared" si="1"/>
        <v>6967115</v>
      </c>
      <c r="K40" s="147">
        <v>0</v>
      </c>
      <c r="L40" s="162">
        <f t="shared" si="2"/>
        <v>6967115</v>
      </c>
      <c r="M40" s="147">
        <v>7632</v>
      </c>
      <c r="N40" s="162">
        <f t="shared" si="3"/>
        <v>6974747</v>
      </c>
      <c r="O40" s="147">
        <v>6683271</v>
      </c>
      <c r="P40" s="162">
        <f t="shared" si="4"/>
        <v>291476</v>
      </c>
      <c r="Q40" s="180">
        <v>39312488</v>
      </c>
      <c r="R40" s="180">
        <v>6590263</v>
      </c>
      <c r="S40" s="180">
        <v>9730090</v>
      </c>
      <c r="T40" s="180">
        <v>0</v>
      </c>
      <c r="U40" s="180">
        <v>1722460</v>
      </c>
      <c r="V40" s="180">
        <v>0</v>
      </c>
      <c r="W40" s="180">
        <v>0</v>
      </c>
      <c r="X40" s="163">
        <f t="shared" si="5"/>
        <v>57355301</v>
      </c>
      <c r="Y40" s="180">
        <v>0</v>
      </c>
      <c r="Z40" s="167">
        <f t="shared" si="6"/>
        <v>57355301</v>
      </c>
      <c r="AA40" s="172">
        <v>2756</v>
      </c>
      <c r="AB40" s="172">
        <v>247</v>
      </c>
      <c r="AC40" s="172">
        <v>7</v>
      </c>
      <c r="AD40" s="172">
        <v>0</v>
      </c>
      <c r="AE40" s="172">
        <v>54</v>
      </c>
      <c r="AF40" s="172">
        <v>0</v>
      </c>
      <c r="AG40" s="172">
        <v>0</v>
      </c>
      <c r="AH40" s="167">
        <f t="shared" si="7"/>
        <v>3064</v>
      </c>
      <c r="AI40" s="194">
        <f t="shared" si="0"/>
        <v>12.147290448358033</v>
      </c>
    </row>
    <row r="41" spans="1:35" ht="15.75" customHeight="1">
      <c r="A41" s="199">
        <v>957</v>
      </c>
      <c r="B41" s="24" t="s">
        <v>219</v>
      </c>
      <c r="C41" s="147">
        <v>151464</v>
      </c>
      <c r="D41" s="147">
        <v>378124</v>
      </c>
      <c r="E41" s="147">
        <v>0</v>
      </c>
      <c r="F41" s="147">
        <v>1572</v>
      </c>
      <c r="G41" s="147">
        <v>27445</v>
      </c>
      <c r="H41" s="147">
        <v>0</v>
      </c>
      <c r="I41" s="147">
        <v>0</v>
      </c>
      <c r="J41" s="162">
        <f t="shared" si="1"/>
        <v>558605</v>
      </c>
      <c r="K41" s="147">
        <v>0</v>
      </c>
      <c r="L41" s="162">
        <f t="shared" si="2"/>
        <v>558605</v>
      </c>
      <c r="M41" s="147">
        <v>5725</v>
      </c>
      <c r="N41" s="162">
        <f t="shared" si="3"/>
        <v>564330</v>
      </c>
      <c r="O41" s="147">
        <v>575577</v>
      </c>
      <c r="P41" s="162">
        <f t="shared" si="4"/>
        <v>-11247</v>
      </c>
      <c r="Q41" s="180">
        <v>1493866</v>
      </c>
      <c r="R41" s="180">
        <v>3220249</v>
      </c>
      <c r="S41" s="180">
        <v>0</v>
      </c>
      <c r="T41" s="180">
        <v>17613</v>
      </c>
      <c r="U41" s="180">
        <v>329106</v>
      </c>
      <c r="V41" s="180">
        <v>0</v>
      </c>
      <c r="W41" s="180">
        <v>0</v>
      </c>
      <c r="X41" s="163">
        <f t="shared" si="5"/>
        <v>5060834</v>
      </c>
      <c r="Y41" s="180">
        <v>0</v>
      </c>
      <c r="Z41" s="167">
        <f t="shared" si="6"/>
        <v>5060834</v>
      </c>
      <c r="AA41" s="172">
        <v>101</v>
      </c>
      <c r="AB41" s="172">
        <v>22</v>
      </c>
      <c r="AC41" s="172">
        <v>0</v>
      </c>
      <c r="AD41" s="172">
        <v>2</v>
      </c>
      <c r="AE41" s="172">
        <v>1</v>
      </c>
      <c r="AF41" s="172">
        <v>0</v>
      </c>
      <c r="AG41" s="172">
        <v>0</v>
      </c>
      <c r="AH41" s="167">
        <f t="shared" si="7"/>
        <v>126</v>
      </c>
      <c r="AI41" s="194">
        <f t="shared" si="0"/>
        <v>11.037805231311678</v>
      </c>
    </row>
    <row r="42" spans="1:35" ht="15.75" customHeight="1">
      <c r="A42" s="199">
        <v>932</v>
      </c>
      <c r="B42" s="24" t="s">
        <v>238</v>
      </c>
      <c r="C42" s="147">
        <v>7433493</v>
      </c>
      <c r="D42" s="147">
        <v>6651455</v>
      </c>
      <c r="E42" s="147">
        <v>17317924</v>
      </c>
      <c r="F42" s="147">
        <v>13049</v>
      </c>
      <c r="G42" s="147">
        <v>0</v>
      </c>
      <c r="H42" s="147">
        <v>0</v>
      </c>
      <c r="I42" s="147">
        <v>0</v>
      </c>
      <c r="J42" s="162">
        <f t="shared" si="1"/>
        <v>31415921</v>
      </c>
      <c r="K42" s="147">
        <v>261910</v>
      </c>
      <c r="L42" s="162">
        <f t="shared" si="2"/>
        <v>31677831</v>
      </c>
      <c r="M42" s="147">
        <v>23931</v>
      </c>
      <c r="N42" s="162">
        <f t="shared" si="3"/>
        <v>31701762</v>
      </c>
      <c r="O42" s="147">
        <v>30603284</v>
      </c>
      <c r="P42" s="162">
        <f t="shared" si="4"/>
        <v>1098478</v>
      </c>
      <c r="Q42" s="180">
        <v>57734685</v>
      </c>
      <c r="R42" s="180">
        <v>63972470</v>
      </c>
      <c r="S42" s="180">
        <v>218517854</v>
      </c>
      <c r="T42" s="180">
        <v>111037</v>
      </c>
      <c r="U42" s="180">
        <v>0</v>
      </c>
      <c r="V42" s="180">
        <v>0</v>
      </c>
      <c r="W42" s="180">
        <v>0</v>
      </c>
      <c r="X42" s="163">
        <f t="shared" si="5"/>
        <v>340336046</v>
      </c>
      <c r="Y42" s="180">
        <v>2621481</v>
      </c>
      <c r="Z42" s="167">
        <f t="shared" si="6"/>
        <v>342957527</v>
      </c>
      <c r="AA42" s="172">
        <v>3504</v>
      </c>
      <c r="AB42" s="172">
        <v>714</v>
      </c>
      <c r="AC42" s="172">
        <v>18</v>
      </c>
      <c r="AD42" s="172">
        <v>75</v>
      </c>
      <c r="AE42" s="172">
        <v>0</v>
      </c>
      <c r="AF42" s="172">
        <v>0</v>
      </c>
      <c r="AG42" s="172">
        <v>0</v>
      </c>
      <c r="AH42" s="167">
        <f t="shared" si="7"/>
        <v>4311</v>
      </c>
      <c r="AI42" s="194">
        <f t="shared" si="0"/>
        <v>9.2308532608385541</v>
      </c>
    </row>
    <row r="43" spans="1:35" ht="15.75" customHeight="1">
      <c r="A43" s="201">
        <v>4127</v>
      </c>
      <c r="B43" s="24" t="s">
        <v>264</v>
      </c>
      <c r="C43" s="147">
        <v>6507329</v>
      </c>
      <c r="D43" s="147">
        <v>3573767</v>
      </c>
      <c r="E43" s="147">
        <v>3019653</v>
      </c>
      <c r="F43" s="147">
        <v>6165</v>
      </c>
      <c r="G43" s="147">
        <v>0</v>
      </c>
      <c r="H43" s="147">
        <v>0</v>
      </c>
      <c r="I43" s="147">
        <v>0</v>
      </c>
      <c r="J43" s="162">
        <f t="shared" si="1"/>
        <v>13106914</v>
      </c>
      <c r="K43" s="147">
        <v>401964</v>
      </c>
      <c r="L43" s="162">
        <f t="shared" si="2"/>
        <v>13508878</v>
      </c>
      <c r="M43" s="147">
        <v>33063</v>
      </c>
      <c r="N43" s="162">
        <f t="shared" si="3"/>
        <v>13541941</v>
      </c>
      <c r="O43" s="147">
        <v>13020405</v>
      </c>
      <c r="P43" s="162">
        <f t="shared" si="4"/>
        <v>521536</v>
      </c>
      <c r="Q43" s="180">
        <v>45407935</v>
      </c>
      <c r="R43" s="180">
        <v>30105300</v>
      </c>
      <c r="S43" s="180">
        <v>38057360</v>
      </c>
      <c r="T43" s="180">
        <v>8565</v>
      </c>
      <c r="U43" s="180">
        <v>0</v>
      </c>
      <c r="V43" s="180">
        <v>0</v>
      </c>
      <c r="W43" s="180">
        <v>0</v>
      </c>
      <c r="X43" s="163">
        <f t="shared" si="5"/>
        <v>113579160</v>
      </c>
      <c r="Y43" s="180">
        <v>4709003</v>
      </c>
      <c r="Z43" s="167">
        <f t="shared" si="6"/>
        <v>118288163</v>
      </c>
      <c r="AA43" s="172">
        <v>2254</v>
      </c>
      <c r="AB43" s="172">
        <v>471</v>
      </c>
      <c r="AC43" s="172">
        <v>6</v>
      </c>
      <c r="AD43" s="172">
        <v>21</v>
      </c>
      <c r="AE43" s="172">
        <v>0</v>
      </c>
      <c r="AF43" s="172">
        <v>0</v>
      </c>
      <c r="AG43" s="172">
        <v>0</v>
      </c>
      <c r="AH43" s="167">
        <f t="shared" si="7"/>
        <v>2752</v>
      </c>
      <c r="AI43" s="194">
        <f t="shared" si="0"/>
        <v>11.539893410023458</v>
      </c>
    </row>
    <row r="44" spans="1:35" ht="15.75" customHeight="1">
      <c r="A44" s="199">
        <v>967</v>
      </c>
      <c r="B44" s="54" t="s">
        <v>253</v>
      </c>
      <c r="C44" s="147">
        <v>9298543</v>
      </c>
      <c r="D44" s="147">
        <v>945957</v>
      </c>
      <c r="E44" s="147">
        <v>651285</v>
      </c>
      <c r="F44" s="147">
        <v>0</v>
      </c>
      <c r="G44" s="147">
        <v>0</v>
      </c>
      <c r="H44" s="147">
        <v>0</v>
      </c>
      <c r="I44" s="147">
        <v>0</v>
      </c>
      <c r="J44" s="162">
        <f t="shared" si="1"/>
        <v>10895785</v>
      </c>
      <c r="K44" s="147">
        <v>2485035</v>
      </c>
      <c r="L44" s="162">
        <f t="shared" si="2"/>
        <v>13380820</v>
      </c>
      <c r="M44" s="147">
        <v>29603</v>
      </c>
      <c r="N44" s="162">
        <f t="shared" si="3"/>
        <v>13410423</v>
      </c>
      <c r="O44" s="147">
        <v>12703795</v>
      </c>
      <c r="P44" s="162">
        <f t="shared" si="4"/>
        <v>706628</v>
      </c>
      <c r="Q44" s="180">
        <v>58765682</v>
      </c>
      <c r="R44" s="180">
        <v>8715070</v>
      </c>
      <c r="S44" s="180">
        <v>7408250</v>
      </c>
      <c r="T44" s="180">
        <v>0</v>
      </c>
      <c r="U44" s="180">
        <v>0</v>
      </c>
      <c r="V44" s="180">
        <v>0</v>
      </c>
      <c r="W44" s="180">
        <v>0</v>
      </c>
      <c r="X44" s="163">
        <f t="shared" si="5"/>
        <v>74889002</v>
      </c>
      <c r="Y44" s="180">
        <v>38615448</v>
      </c>
      <c r="Z44" s="167">
        <f t="shared" si="6"/>
        <v>113504450</v>
      </c>
      <c r="AA44" s="172">
        <v>4564</v>
      </c>
      <c r="AB44" s="172">
        <v>164</v>
      </c>
      <c r="AC44" s="172">
        <v>3</v>
      </c>
      <c r="AD44" s="172">
        <v>0</v>
      </c>
      <c r="AE44" s="172">
        <v>0</v>
      </c>
      <c r="AF44" s="172">
        <v>0</v>
      </c>
      <c r="AG44" s="172">
        <v>0</v>
      </c>
      <c r="AH44" s="167">
        <f t="shared" si="7"/>
        <v>4731</v>
      </c>
      <c r="AI44" s="194">
        <f t="shared" si="0"/>
        <v>14.549245829180633</v>
      </c>
    </row>
    <row r="45" spans="1:35" ht="15.75" customHeight="1">
      <c r="A45" s="199">
        <v>900</v>
      </c>
      <c r="B45" s="24" t="s">
        <v>259</v>
      </c>
      <c r="C45" s="147">
        <v>8966349</v>
      </c>
      <c r="D45" s="147">
        <v>2428558</v>
      </c>
      <c r="E45" s="147">
        <v>292289</v>
      </c>
      <c r="F45" s="147">
        <v>15193</v>
      </c>
      <c r="G45" s="147">
        <v>0</v>
      </c>
      <c r="H45" s="147">
        <v>0</v>
      </c>
      <c r="I45" s="147">
        <v>0</v>
      </c>
      <c r="J45" s="162">
        <f t="shared" si="1"/>
        <v>11702389</v>
      </c>
      <c r="K45" s="147">
        <v>204532</v>
      </c>
      <c r="L45" s="162">
        <f t="shared" si="2"/>
        <v>11906921</v>
      </c>
      <c r="M45" s="147">
        <v>64480</v>
      </c>
      <c r="N45" s="162">
        <f t="shared" si="3"/>
        <v>11971401</v>
      </c>
      <c r="O45" s="147">
        <v>11721290</v>
      </c>
      <c r="P45" s="162">
        <f t="shared" si="4"/>
        <v>250111</v>
      </c>
      <c r="Q45" s="180">
        <v>72474744</v>
      </c>
      <c r="R45" s="180">
        <v>28258940</v>
      </c>
      <c r="S45" s="180">
        <v>4192560</v>
      </c>
      <c r="T45" s="180">
        <v>71312</v>
      </c>
      <c r="U45" s="180">
        <v>0</v>
      </c>
      <c r="V45" s="180">
        <v>0</v>
      </c>
      <c r="W45" s="180">
        <v>0</v>
      </c>
      <c r="X45" s="163">
        <f t="shared" si="5"/>
        <v>104997556</v>
      </c>
      <c r="Y45" s="180">
        <v>3099894</v>
      </c>
      <c r="Z45" s="167">
        <f t="shared" si="6"/>
        <v>108097450</v>
      </c>
      <c r="AA45" s="172">
        <v>5577</v>
      </c>
      <c r="AB45" s="172">
        <v>316</v>
      </c>
      <c r="AC45" s="172">
        <v>1</v>
      </c>
      <c r="AD45" s="172">
        <v>20</v>
      </c>
      <c r="AE45" s="172">
        <v>0</v>
      </c>
      <c r="AF45" s="172">
        <v>0</v>
      </c>
      <c r="AG45" s="172">
        <v>0</v>
      </c>
      <c r="AH45" s="167">
        <f t="shared" si="7"/>
        <v>5914</v>
      </c>
      <c r="AI45" s="194">
        <f t="shared" si="0"/>
        <v>11.145391803214924</v>
      </c>
    </row>
    <row r="46" spans="1:35" ht="15.75" customHeight="1">
      <c r="A46" s="199">
        <v>971</v>
      </c>
      <c r="B46" s="24" t="s">
        <v>254</v>
      </c>
      <c r="C46" s="147">
        <v>9535481</v>
      </c>
      <c r="D46" s="147">
        <v>4016202</v>
      </c>
      <c r="E46" s="147">
        <v>1405982</v>
      </c>
      <c r="F46" s="147">
        <v>20817</v>
      </c>
      <c r="G46" s="147">
        <v>0</v>
      </c>
      <c r="H46" s="147">
        <v>0</v>
      </c>
      <c r="I46" s="147">
        <v>0</v>
      </c>
      <c r="J46" s="162">
        <f t="shared" si="1"/>
        <v>14978482</v>
      </c>
      <c r="K46" s="147">
        <v>0</v>
      </c>
      <c r="L46" s="162">
        <f t="shared" si="2"/>
        <v>14978482</v>
      </c>
      <c r="M46" s="147">
        <v>67007</v>
      </c>
      <c r="N46" s="162">
        <f t="shared" si="3"/>
        <v>15045489</v>
      </c>
      <c r="O46" s="147">
        <v>14769543</v>
      </c>
      <c r="P46" s="162">
        <f t="shared" si="4"/>
        <v>275946</v>
      </c>
      <c r="Q46" s="180">
        <v>79104668</v>
      </c>
      <c r="R46" s="180">
        <v>46409288</v>
      </c>
      <c r="S46" s="180">
        <v>21455600</v>
      </c>
      <c r="T46" s="180">
        <v>41876</v>
      </c>
      <c r="U46" s="180">
        <v>0</v>
      </c>
      <c r="V46" s="180">
        <v>0</v>
      </c>
      <c r="W46" s="180">
        <v>0</v>
      </c>
      <c r="X46" s="163">
        <f t="shared" si="5"/>
        <v>147011432</v>
      </c>
      <c r="Y46" s="180">
        <v>0</v>
      </c>
      <c r="Z46" s="167">
        <f t="shared" si="6"/>
        <v>147011432</v>
      </c>
      <c r="AA46" s="172">
        <v>6081</v>
      </c>
      <c r="AB46" s="172">
        <v>348</v>
      </c>
      <c r="AC46" s="172">
        <v>4</v>
      </c>
      <c r="AD46" s="172">
        <v>39</v>
      </c>
      <c r="AE46" s="172">
        <v>0</v>
      </c>
      <c r="AF46" s="172">
        <v>0</v>
      </c>
      <c r="AG46" s="172">
        <v>0</v>
      </c>
      <c r="AH46" s="167">
        <f t="shared" si="7"/>
        <v>6472</v>
      </c>
      <c r="AI46" s="194">
        <f t="shared" si="0"/>
        <v>10.188651179181766</v>
      </c>
    </row>
    <row r="47" spans="1:35" ht="15.75" customHeight="1">
      <c r="A47" s="199">
        <v>950</v>
      </c>
      <c r="B47" s="24" t="s">
        <v>220</v>
      </c>
      <c r="C47" s="147">
        <v>1050895</v>
      </c>
      <c r="D47" s="147">
        <v>2254</v>
      </c>
      <c r="E47" s="147">
        <v>50964</v>
      </c>
      <c r="F47" s="147">
        <v>0</v>
      </c>
      <c r="G47" s="147">
        <v>0</v>
      </c>
      <c r="H47" s="147">
        <v>0</v>
      </c>
      <c r="I47" s="147">
        <v>0</v>
      </c>
      <c r="J47" s="162">
        <f t="shared" si="1"/>
        <v>1104113</v>
      </c>
      <c r="K47" s="147">
        <v>0</v>
      </c>
      <c r="L47" s="162">
        <f t="shared" si="2"/>
        <v>1104113</v>
      </c>
      <c r="M47" s="147">
        <v>0</v>
      </c>
      <c r="N47" s="162">
        <f t="shared" si="3"/>
        <v>1104113</v>
      </c>
      <c r="O47" s="147">
        <v>1228484</v>
      </c>
      <c r="P47" s="162">
        <f t="shared" si="4"/>
        <v>-124371</v>
      </c>
      <c r="Q47" s="180">
        <v>6867105</v>
      </c>
      <c r="R47" s="180">
        <v>3120</v>
      </c>
      <c r="S47" s="180">
        <v>562200</v>
      </c>
      <c r="T47" s="180">
        <v>0</v>
      </c>
      <c r="U47" s="180">
        <v>0</v>
      </c>
      <c r="V47" s="180">
        <v>0</v>
      </c>
      <c r="W47" s="180">
        <v>0</v>
      </c>
      <c r="X47" s="163">
        <f t="shared" si="5"/>
        <v>7432425</v>
      </c>
      <c r="Y47" s="180">
        <v>0</v>
      </c>
      <c r="Z47" s="167">
        <f t="shared" si="6"/>
        <v>7432425</v>
      </c>
      <c r="AA47" s="172">
        <v>526</v>
      </c>
      <c r="AB47" s="172">
        <v>2</v>
      </c>
      <c r="AC47" s="172">
        <v>1</v>
      </c>
      <c r="AD47" s="172">
        <v>0</v>
      </c>
      <c r="AE47" s="172">
        <v>0</v>
      </c>
      <c r="AF47" s="172">
        <v>0</v>
      </c>
      <c r="AG47" s="172">
        <v>0</v>
      </c>
      <c r="AH47" s="167">
        <f t="shared" si="7"/>
        <v>529</v>
      </c>
      <c r="AI47" s="194">
        <f t="shared" si="0"/>
        <v>14.855353400807946</v>
      </c>
    </row>
    <row r="48" spans="1:35" ht="15.75" customHeight="1">
      <c r="A48" s="199">
        <v>966</v>
      </c>
      <c r="B48" s="24" t="s">
        <v>221</v>
      </c>
      <c r="C48" s="147">
        <v>8986933</v>
      </c>
      <c r="D48" s="147">
        <v>3902058</v>
      </c>
      <c r="E48" s="147">
        <v>732542</v>
      </c>
      <c r="F48" s="147">
        <v>6081</v>
      </c>
      <c r="G48" s="147">
        <v>83897</v>
      </c>
      <c r="H48" s="147">
        <v>0</v>
      </c>
      <c r="I48" s="147">
        <v>0</v>
      </c>
      <c r="J48" s="162">
        <f t="shared" si="1"/>
        <v>13711511</v>
      </c>
      <c r="K48" s="147">
        <v>0</v>
      </c>
      <c r="L48" s="162">
        <f t="shared" si="2"/>
        <v>13711511</v>
      </c>
      <c r="M48" s="147">
        <v>36643</v>
      </c>
      <c r="N48" s="162">
        <f t="shared" si="3"/>
        <v>13748154</v>
      </c>
      <c r="O48" s="147">
        <v>12954988</v>
      </c>
      <c r="P48" s="162">
        <f t="shared" si="4"/>
        <v>793166</v>
      </c>
      <c r="Q48" s="180">
        <v>64992808</v>
      </c>
      <c r="R48" s="180">
        <v>28607538</v>
      </c>
      <c r="S48" s="180">
        <v>6328130</v>
      </c>
      <c r="T48" s="180">
        <v>29517</v>
      </c>
      <c r="U48" s="180">
        <v>571885</v>
      </c>
      <c r="V48" s="180">
        <v>0</v>
      </c>
      <c r="W48" s="180">
        <v>0</v>
      </c>
      <c r="X48" s="163">
        <f t="shared" si="5"/>
        <v>100529878</v>
      </c>
      <c r="Y48" s="180">
        <v>0</v>
      </c>
      <c r="Z48" s="167">
        <f t="shared" si="6"/>
        <v>100529878</v>
      </c>
      <c r="AA48" s="172">
        <v>3929</v>
      </c>
      <c r="AB48" s="172">
        <v>1555</v>
      </c>
      <c r="AC48" s="172">
        <v>6</v>
      </c>
      <c r="AD48" s="172">
        <v>8</v>
      </c>
      <c r="AE48" s="172">
        <v>35</v>
      </c>
      <c r="AF48" s="172">
        <v>0</v>
      </c>
      <c r="AG48" s="172">
        <v>0</v>
      </c>
      <c r="AH48" s="167">
        <f t="shared" si="7"/>
        <v>5533</v>
      </c>
      <c r="AI48" s="194">
        <f t="shared" si="0"/>
        <v>13.639239669623393</v>
      </c>
    </row>
    <row r="49" spans="1:42" ht="15.75" customHeight="1">
      <c r="A49" s="199">
        <v>973</v>
      </c>
      <c r="B49" s="54" t="s">
        <v>255</v>
      </c>
      <c r="C49" s="147">
        <v>8043277</v>
      </c>
      <c r="D49" s="147">
        <v>1936572</v>
      </c>
      <c r="E49" s="147">
        <v>0</v>
      </c>
      <c r="F49" s="147">
        <v>6396</v>
      </c>
      <c r="G49" s="147">
        <v>0</v>
      </c>
      <c r="H49" s="147">
        <v>0</v>
      </c>
      <c r="I49" s="147">
        <v>0</v>
      </c>
      <c r="J49" s="162">
        <f t="shared" si="1"/>
        <v>9986245</v>
      </c>
      <c r="K49" s="147">
        <v>0</v>
      </c>
      <c r="L49" s="162">
        <f t="shared" si="2"/>
        <v>9986245</v>
      </c>
      <c r="M49" s="147">
        <v>22309</v>
      </c>
      <c r="N49" s="162">
        <f t="shared" si="3"/>
        <v>10008554</v>
      </c>
      <c r="O49" s="147">
        <v>9285524</v>
      </c>
      <c r="P49" s="162">
        <f t="shared" si="4"/>
        <v>723030</v>
      </c>
      <c r="Q49" s="180">
        <v>55065943</v>
      </c>
      <c r="R49" s="180">
        <v>18076745</v>
      </c>
      <c r="S49" s="180">
        <v>0</v>
      </c>
      <c r="T49" s="180">
        <v>29252</v>
      </c>
      <c r="U49" s="180">
        <v>0</v>
      </c>
      <c r="V49" s="180">
        <v>0</v>
      </c>
      <c r="W49" s="180">
        <v>0</v>
      </c>
      <c r="X49" s="163">
        <f t="shared" si="5"/>
        <v>73171940</v>
      </c>
      <c r="Y49" s="180">
        <v>0</v>
      </c>
      <c r="Z49" s="167">
        <f t="shared" si="6"/>
        <v>73171940</v>
      </c>
      <c r="AA49" s="172">
        <v>3269</v>
      </c>
      <c r="AB49" s="172">
        <v>108</v>
      </c>
      <c r="AC49" s="172">
        <v>0</v>
      </c>
      <c r="AD49" s="172">
        <v>5</v>
      </c>
      <c r="AE49" s="172">
        <v>0</v>
      </c>
      <c r="AF49" s="172">
        <v>0</v>
      </c>
      <c r="AG49" s="172">
        <v>0</v>
      </c>
      <c r="AH49" s="167">
        <f t="shared" si="7"/>
        <v>3382</v>
      </c>
      <c r="AI49" s="194">
        <f t="shared" si="0"/>
        <v>13.647642798591919</v>
      </c>
    </row>
    <row r="50" spans="1:42" ht="15.75" customHeight="1" thickBot="1">
      <c r="B50" s="55" t="s">
        <v>261</v>
      </c>
      <c r="C50" s="170">
        <f t="array" ref="C50">SUM(IF(ISERROR(C7:C49),"",C7:C49))</f>
        <v>391842872.82999998</v>
      </c>
      <c r="D50" s="170">
        <f t="array" ref="D50">SUM(IF(ISERROR(D7:D49),"",D7:D49))</f>
        <v>140942810.28</v>
      </c>
      <c r="E50" s="170">
        <f t="array" ref="E50">SUM(IF(ISERROR(E7:E49),"",E7:E49))</f>
        <v>177603274.31999999</v>
      </c>
      <c r="F50" s="170">
        <f t="array" ref="F50">SUM(IF(ISERROR(F7:F49),"",F7:F49))</f>
        <v>637502.75</v>
      </c>
      <c r="G50" s="170">
        <f t="array" ref="G50">SUM(IF(ISERROR(G7:G49),"",G7:G49))</f>
        <v>2902806</v>
      </c>
      <c r="H50" s="170">
        <f t="array" ref="H50">SUM(IF(ISERROR(H7:H49),"",H7:H49))</f>
        <v>122850</v>
      </c>
      <c r="I50" s="170">
        <f t="array" ref="I50">SUM(IF(ISERROR(I7:I49),"",I7:I49))</f>
        <v>81639</v>
      </c>
      <c r="J50" s="170">
        <f t="array" ref="J50">SUM(IF(ISERROR(J7:J49),"",J7:J49))</f>
        <v>714133755.18000007</v>
      </c>
      <c r="K50" s="170">
        <f t="array" ref="K50">SUM(IF(ISERROR(K7:K49),"",K7:K49))</f>
        <v>18367620.719999999</v>
      </c>
      <c r="L50" s="170">
        <f t="array" ref="L50">SUM(IF(ISERROR(L7:L49),"",L7:L49))</f>
        <v>732501375.89999998</v>
      </c>
      <c r="M50" s="170">
        <v>4521364.17</v>
      </c>
      <c r="N50" s="170">
        <f t="array" ref="N50">SUM(IF(ISERROR(N7:N49),"",N7:N49))</f>
        <v>737022740.06999993</v>
      </c>
      <c r="O50" s="170">
        <f t="array" ref="O50">SUM(IF(ISERROR(O7:O49),"",O7:O49))</f>
        <v>650639528.17000008</v>
      </c>
      <c r="P50" s="170">
        <f t="array" ref="P50">SUM(IF(ISERROR(P7:P49),"",P7:P49))</f>
        <v>86383211.900000006</v>
      </c>
      <c r="Q50" s="171">
        <f t="array" ref="Q50">SUM(IF(ISERROR(Q7:Q49),"",Q7:Q49))</f>
        <v>3133391539</v>
      </c>
      <c r="R50" s="171">
        <f t="array" ref="R50">SUM(IF(ISERROR(R7:R49),"",R7:R49))</f>
        <v>1336669685</v>
      </c>
      <c r="S50" s="171">
        <f t="array" ref="S50">SUM(IF(ISERROR(S7:S49),"",S7:S49))</f>
        <v>2428060549</v>
      </c>
      <c r="T50" s="171">
        <f t="array" ref="T50">SUM(IF(ISERROR(T7:T49),"",T7:T49))</f>
        <v>3677908</v>
      </c>
      <c r="U50" s="171">
        <f t="array" ref="U50">SUM(IF(ISERROR(U7:U49),"",U7:U49))</f>
        <v>27197806</v>
      </c>
      <c r="V50" s="171">
        <f t="array" ref="V50">SUM(IF(ISERROR(V7:V49),"",V7:V49))</f>
        <v>669741</v>
      </c>
      <c r="W50" s="171">
        <f t="array" ref="W50">SUM(IF(ISERROR(W7:W49),"",W7:W49))</f>
        <v>924509</v>
      </c>
      <c r="X50" s="171">
        <f t="array" ref="X50">SUM(IF(ISERROR(X7:X49),"",X7:X49))</f>
        <v>6930591737</v>
      </c>
      <c r="Y50" s="171">
        <f t="array" ref="Y50">SUM(IF(ISERROR(Y7:Y49),"",Y7:Y49))</f>
        <v>254070146</v>
      </c>
      <c r="Z50" s="171">
        <f t="array" ref="Z50">SUM(IF(ISERROR(Z7:Z49),"",Z7:Z49))</f>
        <v>7184661883</v>
      </c>
      <c r="AA50" s="171">
        <f t="array" ref="AA50">SUM(IF(ISERROR(AA7:AA49),"",AA7:AA49))</f>
        <v>204374</v>
      </c>
      <c r="AB50" s="171">
        <f t="array" ref="AB50">SUM(IF(ISERROR(AB7:AB49),"",AB7:AB49))</f>
        <v>30122</v>
      </c>
      <c r="AC50" s="171">
        <f t="array" ref="AC50">SUM(IF(ISERROR(AC7:AC49),"",AC7:AC49))</f>
        <v>313</v>
      </c>
      <c r="AD50" s="171">
        <f t="array" ref="AD50">SUM(IF(ISERROR(AD7:AD49),"",AD7:AD49))</f>
        <v>934</v>
      </c>
      <c r="AE50" s="171">
        <f t="array" ref="AE50">SUM(IF(ISERROR(AE7:AE49),"",AE7:AE49))</f>
        <v>703</v>
      </c>
      <c r="AF50" s="171">
        <f t="array" ref="AF50">SUM(IF(ISERROR(AF7:AF49),"",AF7:AF49))</f>
        <v>24</v>
      </c>
      <c r="AG50" s="171">
        <f t="array" ref="AG50">SUM(IF(ISERROR(AG7:AG49),"",AG7:AG49))</f>
        <v>21</v>
      </c>
      <c r="AH50" s="171">
        <f t="array" ref="AH50">SUM(IF(ISERROR(AH7:AH49),"",AH7:AH49))</f>
        <v>236491</v>
      </c>
      <c r="AI50" s="195">
        <f t="shared" si="0"/>
        <v>10.304080550113639</v>
      </c>
    </row>
    <row r="51" spans="1:42" ht="16.5" thickTop="1">
      <c r="A51" s="12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</row>
    <row r="52" spans="1:42" ht="15.75">
      <c r="A52" s="12"/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</row>
    <row r="53" spans="1:42" ht="45">
      <c r="A53" s="208" t="s">
        <v>317</v>
      </c>
      <c r="B53" s="209" t="s">
        <v>316</v>
      </c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</row>
    <row r="54" spans="1:42" ht="15.75">
      <c r="A54" s="12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</row>
    <row r="55" spans="1:42" ht="15.75">
      <c r="A55" s="12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</row>
    <row r="56" spans="1:42" ht="15.75">
      <c r="A56" s="12"/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</row>
    <row r="57" spans="1:42" ht="15.75">
      <c r="A57" s="12"/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</row>
    <row r="58" spans="1:42" ht="15.75">
      <c r="A58" s="12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  <c r="AM58" s="144"/>
      <c r="AN58" s="144"/>
      <c r="AO58" s="144"/>
      <c r="AP58" s="144"/>
    </row>
    <row r="59" spans="1:42" ht="15.75">
      <c r="A59" s="12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</row>
    <row r="60" spans="1:42" ht="15.75">
      <c r="A60" s="12"/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</row>
    <row r="61" spans="1:42" ht="15.75">
      <c r="A61" s="12"/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</row>
    <row r="62" spans="1:42" ht="15.75">
      <c r="A62" s="12"/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</row>
    <row r="63" spans="1:42" ht="15.75">
      <c r="A63" s="12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</row>
    <row r="64" spans="1:42" ht="15.75">
      <c r="A64" s="12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</row>
    <row r="65" spans="1:42" ht="15.75">
      <c r="A65" s="12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</row>
    <row r="66" spans="1:42" ht="15.75">
      <c r="A66" s="12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  <c r="AM66" s="144"/>
      <c r="AN66" s="144"/>
      <c r="AO66" s="144"/>
      <c r="AP66" s="144"/>
    </row>
    <row r="67" spans="1:42" ht="15.75">
      <c r="A67" s="12"/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</row>
    <row r="68" spans="1:42" ht="15.75">
      <c r="A68" s="12"/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</row>
    <row r="69" spans="1:42" ht="15.75">
      <c r="A69" s="12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  <c r="AM69" s="144"/>
      <c r="AN69" s="144"/>
      <c r="AO69" s="144"/>
      <c r="AP69" s="144"/>
    </row>
    <row r="70" spans="1:42" ht="15.75">
      <c r="A70" s="12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</row>
    <row r="71" spans="1:42" ht="15.75">
      <c r="A71" s="12"/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  <c r="AM71" s="144"/>
      <c r="AN71" s="144"/>
      <c r="AO71" s="144"/>
      <c r="AP71" s="144"/>
    </row>
    <row r="72" spans="1:42" ht="15.75">
      <c r="A72" s="12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  <c r="AM72" s="144"/>
      <c r="AN72" s="144"/>
      <c r="AO72" s="144"/>
      <c r="AP72" s="144"/>
    </row>
    <row r="73" spans="1:42" ht="15.75">
      <c r="A73" s="12"/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  <c r="AM73" s="144"/>
      <c r="AN73" s="144"/>
      <c r="AO73" s="144"/>
      <c r="AP73" s="144"/>
    </row>
    <row r="74" spans="1:42" ht="15.75">
      <c r="A74" s="12"/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4"/>
      <c r="AL74" s="144"/>
      <c r="AM74" s="144"/>
      <c r="AN74" s="144"/>
      <c r="AO74" s="144"/>
      <c r="AP74" s="144"/>
    </row>
    <row r="75" spans="1:42" ht="15.75">
      <c r="A75" s="12"/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  <c r="AM75" s="144"/>
      <c r="AN75" s="144"/>
      <c r="AO75" s="144"/>
      <c r="AP75" s="144"/>
    </row>
    <row r="76" spans="1:42" ht="15.75">
      <c r="A76" s="12"/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</row>
    <row r="77" spans="1:42" ht="15.75">
      <c r="A77" s="12"/>
      <c r="B77" s="144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4"/>
      <c r="AL77" s="144"/>
      <c r="AM77" s="144"/>
      <c r="AN77" s="144"/>
      <c r="AO77" s="144"/>
      <c r="AP77" s="144"/>
    </row>
    <row r="78" spans="1:42" ht="15.75">
      <c r="A78" s="12"/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</row>
    <row r="79" spans="1:42" ht="15.75">
      <c r="A79" s="12"/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</row>
    <row r="80" spans="1:42" ht="15.75">
      <c r="A80" s="12"/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  <c r="AL80" s="144"/>
      <c r="AM80" s="144"/>
      <c r="AN80" s="144"/>
      <c r="AO80" s="144"/>
      <c r="AP80" s="144"/>
    </row>
    <row r="81" spans="1:42" ht="15.75">
      <c r="A81" s="12"/>
      <c r="B81" s="144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4"/>
      <c r="AL81" s="144"/>
      <c r="AM81" s="144"/>
      <c r="AN81" s="144"/>
      <c r="AO81" s="144"/>
      <c r="AP81" s="144"/>
    </row>
    <row r="82" spans="1:42" ht="15.75">
      <c r="A82" s="12"/>
      <c r="B82" s="144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4"/>
      <c r="AL82" s="144"/>
      <c r="AM82" s="144"/>
      <c r="AN82" s="144"/>
      <c r="AO82" s="144"/>
      <c r="AP82" s="144"/>
    </row>
    <row r="83" spans="1:42" ht="15.75">
      <c r="A83" s="12"/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</row>
    <row r="84" spans="1:42" ht="15.75">
      <c r="A84" s="12"/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  <c r="AM84" s="144"/>
      <c r="AN84" s="144"/>
      <c r="AO84" s="144"/>
      <c r="AP84" s="144"/>
    </row>
    <row r="85" spans="1:42" ht="15.75">
      <c r="A85" s="12"/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</row>
    <row r="86" spans="1:42" ht="15.75">
      <c r="A86" s="12"/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</row>
    <row r="87" spans="1:42" ht="15.75">
      <c r="A87" s="12"/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</row>
    <row r="88" spans="1:42" ht="15.75">
      <c r="A88" s="12"/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144"/>
    </row>
    <row r="89" spans="1:42" ht="15.75">
      <c r="A89" s="12"/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</row>
    <row r="90" spans="1:42" ht="15.75">
      <c r="A90" s="12"/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</row>
    <row r="91" spans="1:42" ht="15.75">
      <c r="A91" s="12"/>
      <c r="B91" s="144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</row>
    <row r="92" spans="1:42" ht="15.75">
      <c r="A92" s="12"/>
      <c r="B92" s="144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</row>
    <row r="93" spans="1:42" ht="15.75">
      <c r="A93" s="12"/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</row>
    <row r="94" spans="1:42" ht="15.75">
      <c r="A94" s="12"/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144"/>
      <c r="AO94" s="144"/>
      <c r="AP94" s="144"/>
    </row>
    <row r="95" spans="1:42" ht="15.75">
      <c r="A95" s="12"/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</row>
    <row r="96" spans="1:42" ht="15.75">
      <c r="A96" s="12"/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4"/>
      <c r="AL96" s="144"/>
      <c r="AM96" s="144"/>
      <c r="AN96" s="144"/>
      <c r="AO96" s="144"/>
      <c r="AP96" s="144"/>
    </row>
    <row r="97" spans="1:42" ht="15.75">
      <c r="A97" s="12"/>
      <c r="B97" s="144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  <c r="AJ97" s="144"/>
      <c r="AK97" s="144"/>
      <c r="AL97" s="144"/>
      <c r="AM97" s="144"/>
      <c r="AN97" s="144"/>
      <c r="AO97" s="144"/>
      <c r="AP97" s="144"/>
    </row>
    <row r="98" spans="1:42" ht="15.75">
      <c r="A98" s="12"/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</row>
    <row r="99" spans="1:42" ht="15.75">
      <c r="A99" s="12"/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</row>
    <row r="100" spans="1:42" ht="15.75">
      <c r="A100" s="12"/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</row>
    <row r="101" spans="1:42" ht="15.75">
      <c r="A101" s="12"/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</row>
    <row r="102" spans="1:42" ht="15.75">
      <c r="A102" s="12"/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4"/>
      <c r="AM102" s="144"/>
      <c r="AN102" s="144"/>
      <c r="AO102" s="144"/>
      <c r="AP102" s="144"/>
    </row>
    <row r="103" spans="1:42" ht="15.75">
      <c r="A103" s="12"/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</row>
    <row r="104" spans="1:42" ht="15.75">
      <c r="A104" s="12"/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</row>
    <row r="105" spans="1:42" ht="15.75">
      <c r="A105" s="12"/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</row>
    <row r="106" spans="1:42" ht="15.75">
      <c r="A106" s="12"/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4"/>
      <c r="AG106" s="144"/>
      <c r="AH106" s="144"/>
      <c r="AI106" s="144"/>
      <c r="AJ106" s="144"/>
      <c r="AK106" s="144"/>
      <c r="AL106" s="144"/>
      <c r="AM106" s="144"/>
      <c r="AN106" s="144"/>
      <c r="AO106" s="144"/>
      <c r="AP106" s="144"/>
    </row>
    <row r="107" spans="1:42" ht="15.75">
      <c r="A107" s="12"/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</row>
    <row r="108" spans="1:42" ht="15.75">
      <c r="A108" s="12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4"/>
      <c r="AG108" s="144"/>
      <c r="AH108" s="144"/>
      <c r="AI108" s="144"/>
      <c r="AJ108" s="144"/>
      <c r="AK108" s="144"/>
      <c r="AL108" s="144"/>
      <c r="AM108" s="144"/>
      <c r="AN108" s="144"/>
      <c r="AO108" s="144"/>
      <c r="AP108" s="144"/>
    </row>
    <row r="109" spans="1:42" ht="15.75">
      <c r="A109" s="12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4"/>
      <c r="AM109" s="144"/>
      <c r="AN109" s="144"/>
      <c r="AO109" s="144"/>
      <c r="AP109" s="144"/>
    </row>
    <row r="110" spans="1:42" ht="15.75">
      <c r="A110" s="12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  <c r="AI110" s="144"/>
      <c r="AJ110" s="144"/>
      <c r="AK110" s="144"/>
      <c r="AL110" s="144"/>
      <c r="AM110" s="144"/>
      <c r="AN110" s="144"/>
      <c r="AO110" s="144"/>
      <c r="AP110" s="144"/>
    </row>
    <row r="111" spans="1:42" ht="15.75">
      <c r="A111" s="12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  <c r="AI111" s="144"/>
      <c r="AJ111" s="144"/>
      <c r="AK111" s="144"/>
      <c r="AL111" s="144"/>
      <c r="AM111" s="144"/>
      <c r="AN111" s="144"/>
      <c r="AO111" s="144"/>
      <c r="AP111" s="144"/>
    </row>
    <row r="112" spans="1:42" ht="15.75">
      <c r="A112" s="12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</row>
    <row r="113" spans="1:42" ht="15.75">
      <c r="A113" s="12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</row>
    <row r="114" spans="1:42" ht="15.75">
      <c r="A114" s="12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  <c r="AI114" s="144"/>
      <c r="AJ114" s="144"/>
      <c r="AK114" s="144"/>
      <c r="AL114" s="144"/>
      <c r="AM114" s="144"/>
      <c r="AN114" s="144"/>
      <c r="AO114" s="144"/>
      <c r="AP114" s="144"/>
    </row>
    <row r="115" spans="1:42" ht="15.75">
      <c r="A115" s="12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  <c r="AA115" s="144"/>
      <c r="AB115" s="144"/>
      <c r="AC115" s="144"/>
      <c r="AD115" s="144"/>
      <c r="AE115" s="144"/>
      <c r="AF115" s="144"/>
      <c r="AG115" s="144"/>
      <c r="AH115" s="144"/>
      <c r="AI115" s="144"/>
      <c r="AJ115" s="144"/>
      <c r="AK115" s="144"/>
      <c r="AL115" s="144"/>
      <c r="AM115" s="144"/>
      <c r="AN115" s="144"/>
      <c r="AO115" s="144"/>
      <c r="AP115" s="144"/>
    </row>
    <row r="116" spans="1:42" ht="15.75">
      <c r="A116" s="12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  <c r="AA116" s="144"/>
      <c r="AB116" s="144"/>
      <c r="AC116" s="144"/>
      <c r="AD116" s="144"/>
      <c r="AE116" s="144"/>
      <c r="AF116" s="144"/>
      <c r="AG116" s="144"/>
      <c r="AH116" s="144"/>
      <c r="AI116" s="144"/>
      <c r="AJ116" s="144"/>
      <c r="AK116" s="144"/>
      <c r="AL116" s="144"/>
      <c r="AM116" s="144"/>
      <c r="AN116" s="144"/>
      <c r="AO116" s="144"/>
      <c r="AP116" s="144"/>
    </row>
    <row r="117" spans="1:42" ht="15.75">
      <c r="A117" s="12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4"/>
      <c r="AE117" s="144"/>
      <c r="AF117" s="144"/>
      <c r="AG117" s="144"/>
      <c r="AH117" s="144"/>
      <c r="AI117" s="144"/>
      <c r="AJ117" s="144"/>
      <c r="AK117" s="144"/>
      <c r="AL117" s="144"/>
      <c r="AM117" s="144"/>
      <c r="AN117" s="144"/>
      <c r="AO117" s="144"/>
      <c r="AP117" s="144"/>
    </row>
    <row r="118" spans="1:42" ht="15.75">
      <c r="A118" s="12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  <c r="AA118" s="144"/>
      <c r="AB118" s="144"/>
      <c r="AC118" s="144"/>
      <c r="AD118" s="144"/>
      <c r="AE118" s="144"/>
      <c r="AF118" s="144"/>
      <c r="AG118" s="144"/>
      <c r="AH118" s="144"/>
      <c r="AI118" s="144"/>
      <c r="AJ118" s="144"/>
      <c r="AK118" s="144"/>
      <c r="AL118" s="144"/>
      <c r="AM118" s="144"/>
      <c r="AN118" s="144"/>
      <c r="AO118" s="144"/>
      <c r="AP118" s="144"/>
    </row>
    <row r="119" spans="1:42" ht="15.75">
      <c r="A119" s="12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  <c r="AA119" s="144"/>
      <c r="AB119" s="144"/>
      <c r="AC119" s="144"/>
      <c r="AD119" s="144"/>
      <c r="AE119" s="144"/>
      <c r="AF119" s="144"/>
      <c r="AG119" s="144"/>
      <c r="AH119" s="144"/>
      <c r="AI119" s="144"/>
      <c r="AJ119" s="144"/>
      <c r="AK119" s="144"/>
      <c r="AL119" s="144"/>
      <c r="AM119" s="144"/>
      <c r="AN119" s="144"/>
      <c r="AO119" s="144"/>
      <c r="AP119" s="144"/>
    </row>
    <row r="120" spans="1:42" ht="15.75">
      <c r="A120" s="12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  <c r="AI120" s="144"/>
      <c r="AJ120" s="144"/>
      <c r="AK120" s="144"/>
      <c r="AL120" s="144"/>
      <c r="AM120" s="144"/>
      <c r="AN120" s="144"/>
      <c r="AO120" s="144"/>
      <c r="AP120" s="144"/>
    </row>
    <row r="121" spans="1:42" ht="15.75">
      <c r="A121" s="12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</row>
    <row r="122" spans="1:42" ht="15.75">
      <c r="A122" s="12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</row>
    <row r="123" spans="1:42" ht="15.75">
      <c r="A123" s="12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</row>
    <row r="124" spans="1:42" ht="15.75">
      <c r="A124" s="12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</row>
    <row r="125" spans="1:42" ht="15.75">
      <c r="A125" s="12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</row>
    <row r="126" spans="1:42" ht="15.75">
      <c r="A126" s="12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</row>
    <row r="127" spans="1:42" ht="15.75">
      <c r="A127" s="12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</row>
    <row r="128" spans="1:42" ht="15.75">
      <c r="A128" s="12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</row>
    <row r="129" spans="1:42" ht="15.75">
      <c r="A129" s="12"/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</row>
    <row r="130" spans="1:42" ht="15.75">
      <c r="A130" s="12"/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</row>
    <row r="131" spans="1:42" ht="15.75">
      <c r="A131" s="12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</row>
    <row r="132" spans="1:42" ht="15.75">
      <c r="A132" s="12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</row>
    <row r="133" spans="1:42" ht="15.75">
      <c r="A133" s="12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</row>
    <row r="134" spans="1:42" ht="15.75">
      <c r="A134" s="12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</row>
    <row r="135" spans="1:42" ht="15.75">
      <c r="A135" s="12"/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</row>
    <row r="136" spans="1:42" ht="15.75">
      <c r="A136" s="12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</row>
    <row r="137" spans="1:42" ht="15.75">
      <c r="A137" s="12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</row>
    <row r="138" spans="1:42" ht="15.75">
      <c r="A138" s="12"/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</row>
    <row r="139" spans="1:42" ht="15.75">
      <c r="A139" s="12"/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</row>
    <row r="140" spans="1:42" ht="15.75">
      <c r="A140" s="12"/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</row>
    <row r="141" spans="1:42" ht="15.75">
      <c r="A141" s="12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</row>
    <row r="142" spans="1:42" ht="15.75">
      <c r="A142" s="12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</row>
    <row r="143" spans="1:42" ht="15.75">
      <c r="A143" s="12"/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</row>
    <row r="144" spans="1:42" ht="15.75">
      <c r="A144" s="12"/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</row>
    <row r="145" spans="1:42" ht="15.75">
      <c r="A145" s="12"/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</row>
    <row r="146" spans="1:42" ht="15.75">
      <c r="A146" s="12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</row>
    <row r="147" spans="1:42" ht="15.75">
      <c r="A147" s="12"/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</row>
    <row r="148" spans="1:42" ht="15.75">
      <c r="A148" s="12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</row>
    <row r="149" spans="1:42" ht="15.75">
      <c r="A149" s="12"/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</row>
    <row r="150" spans="1:42" ht="15.75">
      <c r="A150" s="12"/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</row>
    <row r="151" spans="1:42" ht="15.75">
      <c r="A151" s="12"/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</row>
    <row r="152" spans="1:42" ht="15.75">
      <c r="A152" s="12"/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</row>
    <row r="153" spans="1:42" ht="15.75">
      <c r="A153" s="12"/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</row>
    <row r="154" spans="1:42" ht="15.75">
      <c r="A154" s="12"/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</row>
    <row r="155" spans="1:42" ht="15.75">
      <c r="A155" s="12"/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</row>
    <row r="156" spans="1:42" ht="15.75">
      <c r="A156" s="12"/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</row>
    <row r="157" spans="1:42" ht="15.75">
      <c r="A157" s="12"/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</row>
    <row r="158" spans="1:42" ht="15.75">
      <c r="A158" s="12"/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</row>
    <row r="159" spans="1:42" ht="15.75">
      <c r="A159" s="12"/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</row>
    <row r="160" spans="1:42" ht="15.75">
      <c r="A160" s="12"/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</row>
    <row r="161" spans="1:42" ht="15.75">
      <c r="A161" s="12"/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</row>
    <row r="162" spans="1:42" ht="15.75">
      <c r="A162" s="12"/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</row>
    <row r="163" spans="1:42" ht="15.75">
      <c r="A163" s="12"/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</row>
    <row r="164" spans="1:42" ht="15.75">
      <c r="A164" s="12"/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</row>
    <row r="165" spans="1:42" ht="15.75">
      <c r="A165" s="12"/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</row>
    <row r="166" spans="1:42" ht="15.75">
      <c r="A166" s="12"/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</row>
    <row r="167" spans="1:42" ht="15.75">
      <c r="A167" s="12"/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</row>
    <row r="168" spans="1:42" ht="15.75">
      <c r="A168" s="12"/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</row>
    <row r="169" spans="1:42" ht="15.75">
      <c r="A169" s="12"/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</row>
    <row r="170" spans="1:42" ht="15.75">
      <c r="A170" s="12"/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</row>
    <row r="171" spans="1:42" ht="15.75">
      <c r="A171" s="12"/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</row>
    <row r="172" spans="1:42" ht="15.75">
      <c r="A172" s="12"/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</row>
    <row r="173" spans="1:42" ht="15.75">
      <c r="A173" s="12"/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</row>
    <row r="174" spans="1:42" ht="15.75">
      <c r="A174" s="12"/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</row>
    <row r="175" spans="1:42" ht="15.75">
      <c r="A175" s="12"/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</row>
    <row r="176" spans="1:42" ht="15.75">
      <c r="A176" s="12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</row>
    <row r="177" spans="1:42" ht="15.75">
      <c r="A177" s="12"/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</row>
    <row r="178" spans="1:42" ht="15.75">
      <c r="A178" s="12"/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</row>
    <row r="179" spans="1:42" ht="15.75">
      <c r="A179" s="12"/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</row>
    <row r="180" spans="1:42" ht="15.75">
      <c r="A180" s="12"/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</row>
    <row r="181" spans="1:42" ht="15.75">
      <c r="A181" s="12"/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</row>
    <row r="182" spans="1:42" ht="15.75">
      <c r="A182" s="12"/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</row>
    <row r="183" spans="1:42" ht="15.75">
      <c r="A183" s="12"/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</row>
    <row r="184" spans="1:42" ht="15.75">
      <c r="A184" s="12"/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</row>
    <row r="185" spans="1:42" ht="15.75">
      <c r="A185" s="12"/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</row>
    <row r="186" spans="1:42" ht="15.75">
      <c r="A186" s="12"/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</row>
    <row r="187" spans="1:42" ht="15.75">
      <c r="A187" s="12"/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</row>
    <row r="188" spans="1:42" ht="15.75">
      <c r="A188" s="12"/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</row>
    <row r="189" spans="1:42" ht="15.75">
      <c r="A189" s="12"/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</row>
    <row r="190" spans="1:42" ht="15.75">
      <c r="A190" s="12"/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</row>
    <row r="191" spans="1:42" ht="15.75">
      <c r="A191" s="12"/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</row>
    <row r="192" spans="1:42" ht="15.75">
      <c r="A192" s="12"/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</row>
    <row r="193" spans="1:42" ht="15.75">
      <c r="A193" s="12"/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</row>
    <row r="194" spans="1:42" ht="15.75">
      <c r="A194" s="12"/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</row>
    <row r="195" spans="1:42" ht="15.75">
      <c r="A195" s="12"/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</row>
    <row r="196" spans="1:42" ht="15.75">
      <c r="A196" s="12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</row>
    <row r="197" spans="1:42" ht="15.75">
      <c r="A197" s="12"/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</row>
    <row r="198" spans="1:42" ht="15.75">
      <c r="A198" s="12"/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</row>
    <row r="199" spans="1:42" ht="15.75">
      <c r="A199" s="12"/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</row>
    <row r="200" spans="1:42" ht="15.75">
      <c r="A200" s="12"/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</row>
    <row r="201" spans="1:42" ht="15.75">
      <c r="A201" s="12"/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</row>
    <row r="202" spans="1:42" ht="15.75">
      <c r="A202" s="12"/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</row>
    <row r="203" spans="1:42" ht="15.75">
      <c r="A203" s="12"/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</row>
    <row r="204" spans="1:42" ht="15.75">
      <c r="A204" s="12"/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</row>
    <row r="205" spans="1:42" ht="15.75">
      <c r="A205" s="12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</row>
    <row r="206" spans="1:42" ht="15.75">
      <c r="A206" s="12"/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</row>
    <row r="207" spans="1:42" ht="15.75">
      <c r="A207" s="12"/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</row>
    <row r="208" spans="1:42" ht="15.75">
      <c r="A208" s="12"/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</row>
    <row r="209" spans="1:42" ht="15.75">
      <c r="A209" s="12"/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</row>
    <row r="210" spans="1:42" ht="15.75">
      <c r="A210" s="12"/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</row>
    <row r="211" spans="1:42" ht="15.75">
      <c r="A211" s="12"/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</row>
    <row r="212" spans="1:42" ht="15.75">
      <c r="A212" s="12"/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</row>
    <row r="213" spans="1:42" ht="15.75">
      <c r="A213" s="12"/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</row>
    <row r="214" spans="1:42" ht="15.75">
      <c r="A214" s="12"/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</row>
    <row r="215" spans="1:42" ht="15.75">
      <c r="A215" s="12"/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</row>
    <row r="216" spans="1:42" ht="15.75">
      <c r="A216" s="12"/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</row>
    <row r="217" spans="1:42" ht="15.75">
      <c r="A217" s="12"/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</row>
    <row r="218" spans="1:42" ht="15.75">
      <c r="A218" s="12"/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</row>
    <row r="219" spans="1:42" ht="15.75">
      <c r="A219" s="12"/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</row>
    <row r="220" spans="1:42" ht="15.75">
      <c r="A220" s="12"/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</row>
    <row r="221" spans="1:42" ht="15.75">
      <c r="A221" s="12"/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</row>
    <row r="222" spans="1:42" ht="15.75">
      <c r="A222" s="12"/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</row>
    <row r="223" spans="1:42" ht="15.75">
      <c r="A223" s="12"/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</row>
    <row r="224" spans="1:42" ht="15.75">
      <c r="A224" s="12"/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</row>
    <row r="225" spans="1:42" ht="15.75">
      <c r="A225" s="12"/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</row>
    <row r="226" spans="1:42" ht="15.75">
      <c r="A226" s="12"/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</row>
    <row r="227" spans="1:42" ht="15.75">
      <c r="A227" s="12"/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</row>
    <row r="228" spans="1:42" ht="15.75">
      <c r="A228" s="12"/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</row>
    <row r="229" spans="1:42" ht="15.75">
      <c r="A229" s="12"/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</row>
    <row r="230" spans="1:42" ht="15.75">
      <c r="A230" s="12"/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</row>
    <row r="231" spans="1:42" ht="15.75">
      <c r="A231" s="12"/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</row>
    <row r="232" spans="1:42" ht="15.75">
      <c r="A232" s="12"/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</row>
    <row r="233" spans="1:42" ht="15.75">
      <c r="A233" s="12"/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</row>
    <row r="234" spans="1:42" ht="15.75">
      <c r="A234" s="12"/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</row>
    <row r="235" spans="1:42" ht="15.75">
      <c r="A235" s="12"/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</row>
    <row r="236" spans="1:42" ht="15.75">
      <c r="A236" s="12"/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</row>
    <row r="237" spans="1:42" ht="15.75">
      <c r="A237" s="12"/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</row>
    <row r="238" spans="1:42" ht="15.75">
      <c r="A238" s="12"/>
      <c r="B238" s="144"/>
      <c r="C238" s="144"/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  <c r="O238" s="144"/>
      <c r="P238" s="144"/>
      <c r="Q238" s="144"/>
      <c r="R238" s="144"/>
      <c r="S238" s="144"/>
      <c r="T238" s="144"/>
      <c r="U238" s="144"/>
      <c r="V238" s="144"/>
      <c r="W238" s="144"/>
      <c r="X238" s="144"/>
      <c r="Y238" s="144"/>
      <c r="Z238" s="144"/>
      <c r="AA238" s="144"/>
      <c r="AB238" s="144"/>
      <c r="AC238" s="144"/>
      <c r="AD238" s="144"/>
      <c r="AE238" s="144"/>
      <c r="AF238" s="144"/>
      <c r="AG238" s="144"/>
      <c r="AH238" s="144"/>
      <c r="AI238" s="144"/>
      <c r="AJ238" s="144"/>
      <c r="AK238" s="144"/>
      <c r="AL238" s="144"/>
      <c r="AM238" s="144"/>
      <c r="AN238" s="144"/>
      <c r="AO238" s="144"/>
      <c r="AP238" s="144"/>
    </row>
    <row r="239" spans="1:42" ht="15.75">
      <c r="A239" s="12"/>
      <c r="B239" s="144"/>
      <c r="C239" s="144"/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  <c r="O239" s="144"/>
      <c r="P239" s="144"/>
      <c r="Q239" s="144"/>
      <c r="R239" s="144"/>
      <c r="S239" s="144"/>
      <c r="T239" s="144"/>
      <c r="U239" s="144"/>
      <c r="V239" s="144"/>
      <c r="W239" s="144"/>
      <c r="X239" s="144"/>
      <c r="Y239" s="144"/>
      <c r="Z239" s="144"/>
      <c r="AA239" s="144"/>
      <c r="AB239" s="144"/>
      <c r="AC239" s="144"/>
      <c r="AD239" s="144"/>
      <c r="AE239" s="144"/>
      <c r="AF239" s="144"/>
      <c r="AG239" s="144"/>
      <c r="AH239" s="144"/>
      <c r="AI239" s="144"/>
      <c r="AJ239" s="144"/>
      <c r="AK239" s="144"/>
      <c r="AL239" s="144"/>
      <c r="AM239" s="144"/>
      <c r="AN239" s="144"/>
      <c r="AO239" s="144"/>
      <c r="AP239" s="144"/>
    </row>
    <row r="240" spans="1:42" ht="15.75">
      <c r="A240" s="12"/>
      <c r="B240" s="144"/>
      <c r="C240" s="144"/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  <c r="O240" s="144"/>
      <c r="P240" s="144"/>
      <c r="Q240" s="144"/>
      <c r="R240" s="144"/>
      <c r="S240" s="144"/>
      <c r="T240" s="144"/>
      <c r="U240" s="144"/>
      <c r="V240" s="144"/>
      <c r="W240" s="144"/>
      <c r="X240" s="144"/>
      <c r="Y240" s="144"/>
      <c r="Z240" s="144"/>
      <c r="AA240" s="144"/>
      <c r="AB240" s="144"/>
      <c r="AC240" s="144"/>
      <c r="AD240" s="144"/>
      <c r="AE240" s="144"/>
      <c r="AF240" s="144"/>
      <c r="AG240" s="144"/>
      <c r="AH240" s="144"/>
      <c r="AI240" s="144"/>
      <c r="AJ240" s="144"/>
      <c r="AK240" s="144"/>
      <c r="AL240" s="144"/>
      <c r="AM240" s="144"/>
      <c r="AN240" s="144"/>
      <c r="AO240" s="144"/>
      <c r="AP240" s="144"/>
    </row>
    <row r="241" spans="1:42" ht="15.75">
      <c r="A241" s="12"/>
      <c r="B241" s="144"/>
      <c r="C241" s="144"/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  <c r="O241" s="144"/>
      <c r="P241" s="144"/>
      <c r="Q241" s="144"/>
      <c r="R241" s="144"/>
      <c r="S241" s="144"/>
      <c r="T241" s="144"/>
      <c r="U241" s="144"/>
      <c r="V241" s="144"/>
      <c r="W241" s="144"/>
      <c r="X241" s="144"/>
      <c r="Y241" s="144"/>
      <c r="Z241" s="144"/>
      <c r="AA241" s="144"/>
      <c r="AB241" s="144"/>
      <c r="AC241" s="144"/>
      <c r="AD241" s="144"/>
      <c r="AE241" s="144"/>
      <c r="AF241" s="144"/>
      <c r="AG241" s="144"/>
      <c r="AH241" s="144"/>
      <c r="AI241" s="144"/>
      <c r="AJ241" s="144"/>
      <c r="AK241" s="144"/>
      <c r="AL241" s="144"/>
      <c r="AM241" s="144"/>
      <c r="AN241" s="144"/>
      <c r="AO241" s="144"/>
      <c r="AP241" s="144"/>
    </row>
    <row r="242" spans="1:42" ht="15.75">
      <c r="A242" s="12"/>
      <c r="B242" s="144"/>
      <c r="C242" s="144"/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  <c r="O242" s="144"/>
      <c r="P242" s="144"/>
      <c r="Q242" s="144"/>
      <c r="R242" s="144"/>
      <c r="S242" s="144"/>
      <c r="T242" s="144"/>
      <c r="U242" s="144"/>
      <c r="V242" s="144"/>
      <c r="W242" s="144"/>
      <c r="X242" s="144"/>
      <c r="Y242" s="144"/>
      <c r="Z242" s="144"/>
      <c r="AA242" s="144"/>
      <c r="AB242" s="144"/>
      <c r="AC242" s="144"/>
      <c r="AD242" s="144"/>
      <c r="AE242" s="144"/>
      <c r="AF242" s="144"/>
      <c r="AG242" s="144"/>
      <c r="AH242" s="144"/>
      <c r="AI242" s="144"/>
      <c r="AJ242" s="144"/>
      <c r="AK242" s="144"/>
      <c r="AL242" s="144"/>
      <c r="AM242" s="144"/>
      <c r="AN242" s="144"/>
      <c r="AO242" s="144"/>
      <c r="AP242" s="144"/>
    </row>
    <row r="243" spans="1:42" ht="15.75">
      <c r="A243" s="12"/>
      <c r="B243" s="144"/>
      <c r="C243" s="144"/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  <c r="O243" s="144"/>
      <c r="P243" s="144"/>
      <c r="Q243" s="144"/>
      <c r="R243" s="144"/>
      <c r="S243" s="144"/>
      <c r="T243" s="144"/>
      <c r="U243" s="144"/>
      <c r="V243" s="144"/>
      <c r="W243" s="144"/>
      <c r="X243" s="144"/>
      <c r="Y243" s="144"/>
      <c r="Z243" s="144"/>
      <c r="AA243" s="144"/>
      <c r="AB243" s="144"/>
      <c r="AC243" s="144"/>
      <c r="AD243" s="144"/>
      <c r="AE243" s="144"/>
      <c r="AF243" s="144"/>
      <c r="AG243" s="144"/>
      <c r="AH243" s="144"/>
      <c r="AI243" s="144"/>
      <c r="AJ243" s="144"/>
      <c r="AK243" s="144"/>
      <c r="AL243" s="144"/>
      <c r="AM243" s="144"/>
      <c r="AN243" s="144"/>
      <c r="AO243" s="144"/>
      <c r="AP243" s="144"/>
    </row>
    <row r="244" spans="1:42" ht="15.75">
      <c r="A244" s="12"/>
      <c r="B244" s="144"/>
      <c r="C244" s="144"/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  <c r="O244" s="144"/>
      <c r="P244" s="144"/>
      <c r="Q244" s="144"/>
      <c r="R244" s="144"/>
      <c r="S244" s="144"/>
      <c r="T244" s="144"/>
      <c r="U244" s="144"/>
      <c r="V244" s="144"/>
      <c r="W244" s="144"/>
      <c r="X244" s="144"/>
      <c r="Y244" s="144"/>
      <c r="Z244" s="144"/>
      <c r="AA244" s="144"/>
      <c r="AB244" s="144"/>
      <c r="AC244" s="144"/>
      <c r="AD244" s="144"/>
      <c r="AE244" s="144"/>
      <c r="AF244" s="144"/>
      <c r="AG244" s="144"/>
      <c r="AH244" s="144"/>
      <c r="AI244" s="144"/>
      <c r="AJ244" s="144"/>
      <c r="AK244" s="144"/>
      <c r="AL244" s="144"/>
      <c r="AM244" s="144"/>
      <c r="AN244" s="144"/>
      <c r="AO244" s="144"/>
      <c r="AP244" s="144"/>
    </row>
    <row r="245" spans="1:42" ht="15.75">
      <c r="A245" s="12"/>
      <c r="B245" s="144"/>
      <c r="C245" s="144"/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  <c r="P245" s="144"/>
      <c r="Q245" s="144"/>
      <c r="R245" s="144"/>
      <c r="S245" s="144"/>
      <c r="T245" s="144"/>
      <c r="U245" s="144"/>
      <c r="V245" s="144"/>
      <c r="W245" s="144"/>
      <c r="X245" s="144"/>
      <c r="Y245" s="144"/>
      <c r="Z245" s="144"/>
      <c r="AA245" s="144"/>
      <c r="AB245" s="144"/>
      <c r="AC245" s="144"/>
      <c r="AD245" s="144"/>
      <c r="AE245" s="144"/>
      <c r="AF245" s="144"/>
      <c r="AG245" s="144"/>
      <c r="AH245" s="144"/>
      <c r="AI245" s="144"/>
      <c r="AJ245" s="144"/>
      <c r="AK245" s="144"/>
      <c r="AL245" s="144"/>
      <c r="AM245" s="144"/>
      <c r="AN245" s="144"/>
      <c r="AO245" s="144"/>
      <c r="AP245" s="144"/>
    </row>
    <row r="246" spans="1:42" ht="15.75">
      <c r="A246" s="12"/>
      <c r="B246" s="144"/>
      <c r="C246" s="144"/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  <c r="P246" s="144"/>
      <c r="Q246" s="144"/>
      <c r="R246" s="144"/>
      <c r="S246" s="144"/>
      <c r="T246" s="144"/>
      <c r="U246" s="144"/>
      <c r="V246" s="144"/>
      <c r="W246" s="144"/>
      <c r="X246" s="144"/>
      <c r="Y246" s="144"/>
      <c r="Z246" s="144"/>
      <c r="AA246" s="144"/>
      <c r="AB246" s="144"/>
      <c r="AC246" s="144"/>
      <c r="AD246" s="144"/>
      <c r="AE246" s="144"/>
      <c r="AF246" s="144"/>
      <c r="AG246" s="144"/>
      <c r="AH246" s="144"/>
      <c r="AI246" s="144"/>
      <c r="AJ246" s="144"/>
      <c r="AK246" s="144"/>
      <c r="AL246" s="144"/>
      <c r="AM246" s="144"/>
      <c r="AN246" s="144"/>
      <c r="AO246" s="144"/>
      <c r="AP246" s="144"/>
    </row>
    <row r="247" spans="1:42" ht="15.75">
      <c r="A247" s="12"/>
      <c r="B247" s="144"/>
      <c r="C247" s="144"/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  <c r="O247" s="144"/>
      <c r="P247" s="144"/>
      <c r="Q247" s="144"/>
      <c r="R247" s="144"/>
      <c r="S247" s="144"/>
      <c r="T247" s="144"/>
      <c r="U247" s="144"/>
      <c r="V247" s="144"/>
      <c r="W247" s="144"/>
      <c r="X247" s="144"/>
      <c r="Y247" s="144"/>
      <c r="Z247" s="144"/>
      <c r="AA247" s="144"/>
      <c r="AB247" s="144"/>
      <c r="AC247" s="144"/>
      <c r="AD247" s="144"/>
      <c r="AE247" s="144"/>
      <c r="AF247" s="144"/>
      <c r="AG247" s="144"/>
      <c r="AH247" s="144"/>
      <c r="AI247" s="144"/>
      <c r="AJ247" s="144"/>
      <c r="AK247" s="144"/>
      <c r="AL247" s="144"/>
      <c r="AM247" s="144"/>
      <c r="AN247" s="144"/>
      <c r="AO247" s="144"/>
      <c r="AP247" s="144"/>
    </row>
    <row r="248" spans="1:42" ht="15.75">
      <c r="A248" s="12"/>
      <c r="B248" s="144"/>
      <c r="C248" s="144"/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  <c r="O248" s="144"/>
      <c r="P248" s="144"/>
      <c r="Q248" s="144"/>
      <c r="R248" s="144"/>
      <c r="S248" s="144"/>
      <c r="T248" s="144"/>
      <c r="U248" s="144"/>
      <c r="V248" s="144"/>
      <c r="W248" s="144"/>
      <c r="X248" s="144"/>
      <c r="Y248" s="144"/>
      <c r="Z248" s="144"/>
      <c r="AA248" s="144"/>
      <c r="AB248" s="144"/>
      <c r="AC248" s="144"/>
      <c r="AD248" s="144"/>
      <c r="AE248" s="144"/>
      <c r="AF248" s="144"/>
      <c r="AG248" s="144"/>
      <c r="AH248" s="144"/>
      <c r="AI248" s="144"/>
      <c r="AJ248" s="144"/>
      <c r="AK248" s="144"/>
      <c r="AL248" s="144"/>
      <c r="AM248" s="144"/>
      <c r="AN248" s="144"/>
      <c r="AO248" s="144"/>
      <c r="AP248" s="144"/>
    </row>
    <row r="249" spans="1:42" ht="15.75">
      <c r="A249" s="12"/>
      <c r="B249" s="144"/>
      <c r="C249" s="144"/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  <c r="O249" s="144"/>
      <c r="P249" s="144"/>
      <c r="Q249" s="144"/>
      <c r="R249" s="144"/>
      <c r="S249" s="144"/>
      <c r="T249" s="144"/>
      <c r="U249" s="144"/>
      <c r="V249" s="144"/>
      <c r="W249" s="144"/>
      <c r="X249" s="144"/>
      <c r="Y249" s="144"/>
      <c r="Z249" s="144"/>
      <c r="AA249" s="144"/>
      <c r="AB249" s="144"/>
      <c r="AC249" s="144"/>
      <c r="AD249" s="144"/>
      <c r="AE249" s="144"/>
      <c r="AF249" s="144"/>
      <c r="AG249" s="144"/>
      <c r="AH249" s="144"/>
      <c r="AI249" s="144"/>
      <c r="AJ249" s="144"/>
      <c r="AK249" s="144"/>
      <c r="AL249" s="144"/>
      <c r="AM249" s="144"/>
      <c r="AN249" s="144"/>
      <c r="AO249" s="144"/>
      <c r="AP249" s="144"/>
    </row>
    <row r="250" spans="1:42" ht="15.75">
      <c r="A250" s="12"/>
      <c r="B250" s="144"/>
      <c r="C250" s="144"/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  <c r="O250" s="144"/>
      <c r="P250" s="144"/>
      <c r="Q250" s="144"/>
      <c r="R250" s="144"/>
      <c r="S250" s="144"/>
      <c r="T250" s="144"/>
      <c r="U250" s="144"/>
      <c r="V250" s="144"/>
      <c r="W250" s="144"/>
      <c r="X250" s="144"/>
      <c r="Y250" s="144"/>
      <c r="Z250" s="144"/>
      <c r="AA250" s="144"/>
      <c r="AB250" s="144"/>
      <c r="AC250" s="144"/>
      <c r="AD250" s="144"/>
      <c r="AE250" s="144"/>
      <c r="AF250" s="144"/>
      <c r="AG250" s="144"/>
      <c r="AH250" s="144"/>
      <c r="AI250" s="144"/>
      <c r="AJ250" s="144"/>
      <c r="AK250" s="144"/>
      <c r="AL250" s="144"/>
      <c r="AM250" s="144"/>
      <c r="AN250" s="144"/>
      <c r="AO250" s="144"/>
      <c r="AP250" s="144"/>
    </row>
    <row r="251" spans="1:42" ht="15.75">
      <c r="A251" s="12"/>
      <c r="B251" s="144"/>
      <c r="C251" s="144"/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  <c r="O251" s="144"/>
      <c r="P251" s="144"/>
      <c r="Q251" s="144"/>
      <c r="R251" s="144"/>
      <c r="S251" s="144"/>
      <c r="T251" s="144"/>
      <c r="U251" s="144"/>
      <c r="V251" s="144"/>
      <c r="W251" s="144"/>
      <c r="X251" s="144"/>
      <c r="Y251" s="144"/>
      <c r="Z251" s="144"/>
      <c r="AA251" s="144"/>
      <c r="AB251" s="144"/>
      <c r="AC251" s="144"/>
      <c r="AD251" s="144"/>
      <c r="AE251" s="144"/>
      <c r="AF251" s="144"/>
      <c r="AG251" s="144"/>
      <c r="AH251" s="144"/>
      <c r="AI251" s="144"/>
      <c r="AJ251" s="144"/>
      <c r="AK251" s="144"/>
      <c r="AL251" s="144"/>
      <c r="AM251" s="144"/>
      <c r="AN251" s="144"/>
      <c r="AO251" s="144"/>
      <c r="AP251" s="144"/>
    </row>
    <row r="252" spans="1:42" ht="15.75">
      <c r="A252" s="12"/>
      <c r="B252" s="144"/>
      <c r="C252" s="144"/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  <c r="O252" s="144"/>
      <c r="P252" s="144"/>
      <c r="Q252" s="144"/>
      <c r="R252" s="144"/>
      <c r="S252" s="144"/>
      <c r="T252" s="144"/>
      <c r="U252" s="144"/>
      <c r="V252" s="144"/>
      <c r="W252" s="144"/>
      <c r="X252" s="144"/>
      <c r="Y252" s="144"/>
      <c r="Z252" s="144"/>
      <c r="AA252" s="144"/>
      <c r="AB252" s="144"/>
      <c r="AC252" s="144"/>
      <c r="AD252" s="144"/>
      <c r="AE252" s="144"/>
      <c r="AF252" s="144"/>
      <c r="AG252" s="144"/>
      <c r="AH252" s="144"/>
      <c r="AI252" s="144"/>
      <c r="AJ252" s="144"/>
      <c r="AK252" s="144"/>
      <c r="AL252" s="144"/>
      <c r="AM252" s="144"/>
      <c r="AN252" s="144"/>
      <c r="AO252" s="144"/>
      <c r="AP252" s="144"/>
    </row>
    <row r="253" spans="1:42" ht="15.75">
      <c r="A253" s="12"/>
      <c r="B253" s="144"/>
      <c r="C253" s="144"/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  <c r="P253" s="144"/>
      <c r="Q253" s="144"/>
      <c r="R253" s="144"/>
      <c r="S253" s="144"/>
      <c r="T253" s="144"/>
      <c r="U253" s="144"/>
      <c r="V253" s="144"/>
      <c r="W253" s="144"/>
      <c r="X253" s="144"/>
      <c r="Y253" s="144"/>
      <c r="Z253" s="144"/>
      <c r="AA253" s="144"/>
      <c r="AB253" s="144"/>
      <c r="AC253" s="144"/>
      <c r="AD253" s="144"/>
      <c r="AE253" s="144"/>
      <c r="AF253" s="144"/>
      <c r="AG253" s="144"/>
      <c r="AH253" s="144"/>
      <c r="AI253" s="144"/>
      <c r="AJ253" s="144"/>
      <c r="AK253" s="144"/>
      <c r="AL253" s="144"/>
      <c r="AM253" s="144"/>
      <c r="AN253" s="144"/>
      <c r="AO253" s="144"/>
      <c r="AP253" s="144"/>
    </row>
    <row r="254" spans="1:42" ht="15.75">
      <c r="A254" s="12"/>
      <c r="B254" s="144"/>
      <c r="C254" s="144"/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  <c r="O254" s="144"/>
      <c r="P254" s="144"/>
      <c r="Q254" s="144"/>
      <c r="R254" s="144"/>
      <c r="S254" s="144"/>
      <c r="T254" s="144"/>
      <c r="U254" s="144"/>
      <c r="V254" s="144"/>
      <c r="W254" s="144"/>
      <c r="X254" s="144"/>
      <c r="Y254" s="144"/>
      <c r="Z254" s="144"/>
      <c r="AA254" s="144"/>
      <c r="AB254" s="144"/>
      <c r="AC254" s="144"/>
      <c r="AD254" s="144"/>
      <c r="AE254" s="144"/>
      <c r="AF254" s="144"/>
      <c r="AG254" s="144"/>
      <c r="AH254" s="144"/>
      <c r="AI254" s="144"/>
      <c r="AJ254" s="144"/>
      <c r="AK254" s="144"/>
      <c r="AL254" s="144"/>
      <c r="AM254" s="144"/>
      <c r="AN254" s="144"/>
      <c r="AO254" s="144"/>
      <c r="AP254" s="144"/>
    </row>
    <row r="255" spans="1:42" ht="15.75">
      <c r="A255" s="12"/>
      <c r="B255" s="144"/>
      <c r="C255" s="144"/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  <c r="O255" s="144"/>
      <c r="P255" s="144"/>
      <c r="Q255" s="144"/>
      <c r="R255" s="144"/>
      <c r="S255" s="144"/>
      <c r="T255" s="144"/>
      <c r="U255" s="144"/>
      <c r="V255" s="144"/>
      <c r="W255" s="144"/>
      <c r="X255" s="144"/>
      <c r="Y255" s="144"/>
      <c r="Z255" s="144"/>
      <c r="AA255" s="144"/>
      <c r="AB255" s="144"/>
      <c r="AC255" s="144"/>
      <c r="AD255" s="144"/>
      <c r="AE255" s="144"/>
      <c r="AF255" s="144"/>
      <c r="AG255" s="144"/>
      <c r="AH255" s="144"/>
      <c r="AI255" s="144"/>
      <c r="AJ255" s="144"/>
      <c r="AK255" s="144"/>
      <c r="AL255" s="144"/>
      <c r="AM255" s="144"/>
      <c r="AN255" s="144"/>
      <c r="AO255" s="144"/>
      <c r="AP255" s="144"/>
    </row>
    <row r="256" spans="1:42" ht="15.75">
      <c r="A256" s="12"/>
      <c r="B256" s="144"/>
      <c r="C256" s="144"/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  <c r="O256" s="144"/>
      <c r="P256" s="144"/>
      <c r="Q256" s="144"/>
      <c r="R256" s="144"/>
      <c r="S256" s="144"/>
      <c r="T256" s="144"/>
      <c r="U256" s="144"/>
      <c r="V256" s="144"/>
      <c r="W256" s="144"/>
      <c r="X256" s="144"/>
      <c r="Y256" s="144"/>
      <c r="Z256" s="144"/>
      <c r="AA256" s="144"/>
      <c r="AB256" s="144"/>
      <c r="AC256" s="144"/>
      <c r="AD256" s="144"/>
      <c r="AE256" s="144"/>
      <c r="AF256" s="144"/>
      <c r="AG256" s="144"/>
      <c r="AH256" s="144"/>
      <c r="AI256" s="144"/>
      <c r="AJ256" s="144"/>
      <c r="AK256" s="144"/>
      <c r="AL256" s="144"/>
      <c r="AM256" s="144"/>
      <c r="AN256" s="144"/>
      <c r="AO256" s="144"/>
      <c r="AP256" s="144"/>
    </row>
    <row r="257" spans="1:42" ht="15.75">
      <c r="A257" s="12"/>
      <c r="B257" s="144"/>
      <c r="C257" s="144"/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  <c r="O257" s="144"/>
      <c r="P257" s="144"/>
      <c r="Q257" s="144"/>
      <c r="R257" s="144"/>
      <c r="S257" s="144"/>
      <c r="T257" s="144"/>
      <c r="U257" s="144"/>
      <c r="V257" s="144"/>
      <c r="W257" s="144"/>
      <c r="X257" s="144"/>
      <c r="Y257" s="144"/>
      <c r="Z257" s="144"/>
      <c r="AA257" s="144"/>
      <c r="AB257" s="144"/>
      <c r="AC257" s="144"/>
      <c r="AD257" s="144"/>
      <c r="AE257" s="144"/>
      <c r="AF257" s="144"/>
      <c r="AG257" s="144"/>
      <c r="AH257" s="144"/>
      <c r="AI257" s="144"/>
      <c r="AJ257" s="144"/>
      <c r="AK257" s="144"/>
      <c r="AL257" s="144"/>
      <c r="AM257" s="144"/>
      <c r="AN257" s="144"/>
      <c r="AO257" s="144"/>
      <c r="AP257" s="144"/>
    </row>
    <row r="258" spans="1:42" ht="15.75">
      <c r="A258" s="12"/>
      <c r="B258" s="144"/>
      <c r="C258" s="144"/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  <c r="O258" s="144"/>
      <c r="P258" s="144"/>
      <c r="Q258" s="144"/>
      <c r="R258" s="144"/>
      <c r="S258" s="144"/>
      <c r="T258" s="144"/>
      <c r="U258" s="144"/>
      <c r="V258" s="144"/>
      <c r="W258" s="144"/>
      <c r="X258" s="144"/>
      <c r="Y258" s="144"/>
      <c r="Z258" s="144"/>
      <c r="AA258" s="144"/>
      <c r="AB258" s="144"/>
      <c r="AC258" s="144"/>
      <c r="AD258" s="144"/>
      <c r="AE258" s="144"/>
      <c r="AF258" s="144"/>
      <c r="AG258" s="144"/>
      <c r="AH258" s="144"/>
      <c r="AI258" s="144"/>
      <c r="AJ258" s="144"/>
      <c r="AK258" s="144"/>
      <c r="AL258" s="144"/>
      <c r="AM258" s="144"/>
      <c r="AN258" s="144"/>
      <c r="AO258" s="144"/>
      <c r="AP258" s="144"/>
    </row>
    <row r="259" spans="1:42" ht="15.75">
      <c r="A259" s="12"/>
      <c r="B259" s="144"/>
      <c r="C259" s="144"/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  <c r="O259" s="144"/>
      <c r="P259" s="144"/>
      <c r="Q259" s="144"/>
      <c r="R259" s="144"/>
      <c r="S259" s="144"/>
      <c r="T259" s="144"/>
      <c r="U259" s="144"/>
      <c r="V259" s="144"/>
      <c r="W259" s="144"/>
      <c r="X259" s="144"/>
      <c r="Y259" s="144"/>
      <c r="Z259" s="144"/>
      <c r="AA259" s="144"/>
      <c r="AB259" s="144"/>
      <c r="AC259" s="144"/>
      <c r="AD259" s="144"/>
      <c r="AE259" s="144"/>
      <c r="AF259" s="144"/>
      <c r="AG259" s="144"/>
      <c r="AH259" s="144"/>
      <c r="AI259" s="144"/>
      <c r="AJ259" s="144"/>
      <c r="AK259" s="144"/>
      <c r="AL259" s="144"/>
      <c r="AM259" s="144"/>
      <c r="AN259" s="144"/>
      <c r="AO259" s="144"/>
      <c r="AP259" s="144"/>
    </row>
    <row r="260" spans="1:42" ht="15.75">
      <c r="A260" s="12"/>
      <c r="B260" s="144"/>
      <c r="C260" s="144"/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  <c r="O260" s="144"/>
      <c r="P260" s="144"/>
      <c r="Q260" s="144"/>
      <c r="R260" s="144"/>
      <c r="S260" s="144"/>
      <c r="T260" s="144"/>
      <c r="U260" s="144"/>
      <c r="V260" s="144"/>
      <c r="W260" s="144"/>
      <c r="X260" s="144"/>
      <c r="Y260" s="144"/>
      <c r="Z260" s="144"/>
      <c r="AA260" s="144"/>
      <c r="AB260" s="144"/>
      <c r="AC260" s="144"/>
      <c r="AD260" s="144"/>
      <c r="AE260" s="144"/>
      <c r="AF260" s="144"/>
      <c r="AG260" s="144"/>
      <c r="AH260" s="144"/>
      <c r="AI260" s="144"/>
      <c r="AJ260" s="144"/>
      <c r="AK260" s="144"/>
      <c r="AL260" s="144"/>
      <c r="AM260" s="144"/>
      <c r="AN260" s="144"/>
      <c r="AO260" s="144"/>
      <c r="AP260" s="144"/>
    </row>
    <row r="261" spans="1:42" ht="15.75">
      <c r="A261" s="12"/>
      <c r="B261" s="144"/>
      <c r="C261" s="144"/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  <c r="O261" s="144"/>
      <c r="P261" s="144"/>
      <c r="Q261" s="144"/>
      <c r="R261" s="144"/>
      <c r="S261" s="144"/>
      <c r="T261" s="144"/>
      <c r="U261" s="144"/>
      <c r="V261" s="144"/>
      <c r="W261" s="144"/>
      <c r="X261" s="144"/>
      <c r="Y261" s="144"/>
      <c r="Z261" s="144"/>
      <c r="AA261" s="144"/>
      <c r="AB261" s="144"/>
      <c r="AC261" s="144"/>
      <c r="AD261" s="144"/>
      <c r="AE261" s="144"/>
      <c r="AF261" s="144"/>
      <c r="AG261" s="144"/>
      <c r="AH261" s="144"/>
      <c r="AI261" s="144"/>
      <c r="AJ261" s="144"/>
      <c r="AK261" s="144"/>
      <c r="AL261" s="144"/>
      <c r="AM261" s="144"/>
      <c r="AN261" s="144"/>
      <c r="AO261" s="144"/>
      <c r="AP261" s="144"/>
    </row>
    <row r="262" spans="1:42" ht="15.75">
      <c r="A262" s="12"/>
      <c r="B262" s="144"/>
      <c r="C262" s="144"/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  <c r="O262" s="144"/>
      <c r="P262" s="144"/>
      <c r="Q262" s="144"/>
      <c r="R262" s="144"/>
      <c r="S262" s="144"/>
      <c r="T262" s="144"/>
      <c r="U262" s="144"/>
      <c r="V262" s="144"/>
      <c r="W262" s="144"/>
      <c r="X262" s="144"/>
      <c r="Y262" s="144"/>
      <c r="Z262" s="144"/>
      <c r="AA262" s="144"/>
      <c r="AB262" s="144"/>
      <c r="AC262" s="144"/>
      <c r="AD262" s="144"/>
      <c r="AE262" s="144"/>
      <c r="AF262" s="144"/>
      <c r="AG262" s="144"/>
      <c r="AH262" s="144"/>
      <c r="AI262" s="144"/>
      <c r="AJ262" s="144"/>
      <c r="AK262" s="144"/>
      <c r="AL262" s="144"/>
      <c r="AM262" s="144"/>
      <c r="AN262" s="144"/>
      <c r="AO262" s="144"/>
      <c r="AP262" s="144"/>
    </row>
    <row r="263" spans="1:42" ht="15.75">
      <c r="A263" s="12"/>
      <c r="B263" s="144"/>
      <c r="C263" s="144"/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  <c r="O263" s="144"/>
      <c r="P263" s="144"/>
      <c r="Q263" s="144"/>
      <c r="R263" s="144"/>
      <c r="S263" s="144"/>
      <c r="T263" s="144"/>
      <c r="U263" s="144"/>
      <c r="V263" s="144"/>
      <c r="W263" s="144"/>
      <c r="X263" s="144"/>
      <c r="Y263" s="144"/>
      <c r="Z263" s="144"/>
      <c r="AA263" s="144"/>
      <c r="AB263" s="144"/>
      <c r="AC263" s="144"/>
      <c r="AD263" s="144"/>
      <c r="AE263" s="144"/>
      <c r="AF263" s="144"/>
      <c r="AG263" s="144"/>
      <c r="AH263" s="144"/>
      <c r="AI263" s="144"/>
      <c r="AJ263" s="144"/>
      <c r="AK263" s="144"/>
      <c r="AL263" s="144"/>
      <c r="AM263" s="144"/>
      <c r="AN263" s="144"/>
      <c r="AO263" s="144"/>
      <c r="AP263" s="144"/>
    </row>
    <row r="264" spans="1:42" ht="15.75">
      <c r="A264" s="12"/>
      <c r="B264" s="144"/>
      <c r="C264" s="144"/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  <c r="O264" s="144"/>
      <c r="P264" s="144"/>
      <c r="Q264" s="144"/>
      <c r="R264" s="144"/>
      <c r="S264" s="144"/>
      <c r="T264" s="144"/>
      <c r="U264" s="144"/>
      <c r="V264" s="144"/>
      <c r="W264" s="144"/>
      <c r="X264" s="144"/>
      <c r="Y264" s="144"/>
      <c r="Z264" s="144"/>
      <c r="AA264" s="144"/>
      <c r="AB264" s="144"/>
      <c r="AC264" s="144"/>
      <c r="AD264" s="144"/>
      <c r="AE264" s="144"/>
      <c r="AF264" s="144"/>
      <c r="AG264" s="144"/>
      <c r="AH264" s="144"/>
      <c r="AI264" s="144"/>
      <c r="AJ264" s="144"/>
      <c r="AK264" s="144"/>
      <c r="AL264" s="144"/>
      <c r="AM264" s="144"/>
      <c r="AN264" s="144"/>
      <c r="AO264" s="144"/>
      <c r="AP264" s="144"/>
    </row>
    <row r="265" spans="1:42" ht="15.75">
      <c r="A265" s="12"/>
      <c r="B265" s="144"/>
      <c r="C265" s="144"/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  <c r="O265" s="144"/>
      <c r="P265" s="144"/>
      <c r="Q265" s="144"/>
      <c r="R265" s="144"/>
      <c r="S265" s="144"/>
      <c r="T265" s="144"/>
      <c r="U265" s="144"/>
      <c r="V265" s="144"/>
      <c r="W265" s="144"/>
      <c r="X265" s="144"/>
      <c r="Y265" s="144"/>
      <c r="Z265" s="144"/>
      <c r="AA265" s="144"/>
      <c r="AB265" s="144"/>
      <c r="AC265" s="144"/>
      <c r="AD265" s="144"/>
      <c r="AE265" s="144"/>
      <c r="AF265" s="144"/>
      <c r="AG265" s="144"/>
      <c r="AH265" s="144"/>
      <c r="AI265" s="144"/>
      <c r="AJ265" s="144"/>
      <c r="AK265" s="144"/>
      <c r="AL265" s="144"/>
      <c r="AM265" s="144"/>
      <c r="AN265" s="144"/>
      <c r="AO265" s="144"/>
      <c r="AP265" s="144"/>
    </row>
    <row r="266" spans="1:42" ht="15.75">
      <c r="A266" s="12"/>
      <c r="B266" s="144"/>
      <c r="C266" s="144"/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  <c r="O266" s="144"/>
      <c r="P266" s="144"/>
      <c r="Q266" s="144"/>
      <c r="R266" s="144"/>
      <c r="S266" s="144"/>
      <c r="T266" s="144"/>
      <c r="U266" s="144"/>
      <c r="V266" s="144"/>
      <c r="W266" s="144"/>
      <c r="X266" s="144"/>
      <c r="Y266" s="144"/>
      <c r="Z266" s="144"/>
      <c r="AA266" s="144"/>
      <c r="AB266" s="144"/>
      <c r="AC266" s="144"/>
      <c r="AD266" s="144"/>
      <c r="AE266" s="144"/>
      <c r="AF266" s="144"/>
      <c r="AG266" s="144"/>
      <c r="AH266" s="144"/>
      <c r="AI266" s="144"/>
      <c r="AJ266" s="144"/>
      <c r="AK266" s="144"/>
      <c r="AL266" s="144"/>
      <c r="AM266" s="144"/>
      <c r="AN266" s="144"/>
      <c r="AO266" s="144"/>
      <c r="AP266" s="144"/>
    </row>
    <row r="267" spans="1:42" ht="15.75">
      <c r="A267" s="12"/>
      <c r="B267" s="144"/>
      <c r="C267" s="144"/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  <c r="O267" s="144"/>
      <c r="P267" s="144"/>
      <c r="Q267" s="144"/>
      <c r="R267" s="144"/>
      <c r="S267" s="144"/>
      <c r="T267" s="144"/>
      <c r="U267" s="144"/>
      <c r="V267" s="144"/>
      <c r="W267" s="144"/>
      <c r="X267" s="144"/>
      <c r="Y267" s="144"/>
      <c r="Z267" s="144"/>
      <c r="AA267" s="144"/>
      <c r="AB267" s="144"/>
      <c r="AC267" s="144"/>
      <c r="AD267" s="144"/>
      <c r="AE267" s="144"/>
      <c r="AF267" s="144"/>
      <c r="AG267" s="144"/>
      <c r="AH267" s="144"/>
      <c r="AI267" s="144"/>
      <c r="AJ267" s="144"/>
      <c r="AK267" s="144"/>
      <c r="AL267" s="144"/>
      <c r="AM267" s="144"/>
      <c r="AN267" s="144"/>
      <c r="AO267" s="144"/>
      <c r="AP267" s="144"/>
    </row>
    <row r="268" spans="1:42" ht="15.75">
      <c r="A268" s="12"/>
      <c r="B268" s="144"/>
      <c r="C268" s="144"/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  <c r="O268" s="144"/>
      <c r="P268" s="144"/>
      <c r="Q268" s="144"/>
      <c r="R268" s="144"/>
      <c r="S268" s="144"/>
      <c r="T268" s="144"/>
      <c r="U268" s="144"/>
      <c r="V268" s="144"/>
      <c r="W268" s="144"/>
      <c r="X268" s="144"/>
      <c r="Y268" s="144"/>
      <c r="Z268" s="144"/>
      <c r="AA268" s="144"/>
      <c r="AB268" s="144"/>
      <c r="AC268" s="144"/>
      <c r="AD268" s="144"/>
      <c r="AE268" s="144"/>
      <c r="AF268" s="144"/>
      <c r="AG268" s="144"/>
      <c r="AH268" s="144"/>
      <c r="AI268" s="144"/>
      <c r="AJ268" s="144"/>
      <c r="AK268" s="144"/>
      <c r="AL268" s="144"/>
      <c r="AM268" s="144"/>
      <c r="AN268" s="144"/>
      <c r="AO268" s="144"/>
      <c r="AP268" s="144"/>
    </row>
    <row r="269" spans="1:42" ht="15.75">
      <c r="A269" s="12"/>
      <c r="B269" s="144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  <c r="S269" s="144"/>
      <c r="T269" s="144"/>
      <c r="U269" s="144"/>
      <c r="V269" s="144"/>
      <c r="W269" s="144"/>
      <c r="X269" s="144"/>
      <c r="Y269" s="144"/>
      <c r="Z269" s="144"/>
      <c r="AA269" s="144"/>
      <c r="AB269" s="144"/>
      <c r="AC269" s="144"/>
      <c r="AD269" s="144"/>
      <c r="AE269" s="144"/>
      <c r="AF269" s="144"/>
      <c r="AG269" s="144"/>
      <c r="AH269" s="144"/>
      <c r="AI269" s="144"/>
      <c r="AJ269" s="144"/>
      <c r="AK269" s="144"/>
      <c r="AL269" s="144"/>
      <c r="AM269" s="144"/>
      <c r="AN269" s="144"/>
      <c r="AO269" s="144"/>
      <c r="AP269" s="144"/>
    </row>
    <row r="270" spans="1:42" ht="15.75">
      <c r="A270" s="12"/>
      <c r="B270" s="144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144"/>
      <c r="U270" s="144"/>
      <c r="V270" s="144"/>
      <c r="W270" s="144"/>
      <c r="X270" s="144"/>
      <c r="Y270" s="144"/>
      <c r="Z270" s="144"/>
      <c r="AA270" s="144"/>
      <c r="AB270" s="144"/>
      <c r="AC270" s="144"/>
      <c r="AD270" s="144"/>
      <c r="AE270" s="144"/>
      <c r="AF270" s="144"/>
      <c r="AG270" s="144"/>
      <c r="AH270" s="144"/>
      <c r="AI270" s="144"/>
      <c r="AJ270" s="144"/>
      <c r="AK270" s="144"/>
      <c r="AL270" s="144"/>
      <c r="AM270" s="144"/>
      <c r="AN270" s="144"/>
      <c r="AO270" s="144"/>
      <c r="AP270" s="144"/>
    </row>
    <row r="271" spans="1:42" ht="15.75">
      <c r="A271" s="12"/>
      <c r="B271" s="144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144"/>
      <c r="U271" s="144"/>
      <c r="V271" s="144"/>
      <c r="W271" s="144"/>
      <c r="X271" s="144"/>
      <c r="Y271" s="144"/>
      <c r="Z271" s="144"/>
      <c r="AA271" s="144"/>
      <c r="AB271" s="144"/>
      <c r="AC271" s="144"/>
      <c r="AD271" s="144"/>
      <c r="AE271" s="144"/>
      <c r="AF271" s="144"/>
      <c r="AG271" s="144"/>
      <c r="AH271" s="144"/>
      <c r="AI271" s="144"/>
      <c r="AJ271" s="144"/>
      <c r="AK271" s="144"/>
      <c r="AL271" s="144"/>
      <c r="AM271" s="144"/>
      <c r="AN271" s="144"/>
      <c r="AO271" s="144"/>
      <c r="AP271" s="144"/>
    </row>
    <row r="272" spans="1:42" ht="15.75">
      <c r="A272" s="12"/>
      <c r="B272" s="144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144"/>
      <c r="U272" s="144"/>
      <c r="V272" s="144"/>
      <c r="W272" s="144"/>
      <c r="X272" s="144"/>
      <c r="Y272" s="144"/>
      <c r="Z272" s="144"/>
      <c r="AA272" s="144"/>
      <c r="AB272" s="144"/>
      <c r="AC272" s="144"/>
      <c r="AD272" s="144"/>
      <c r="AE272" s="144"/>
      <c r="AF272" s="144"/>
      <c r="AG272" s="144"/>
      <c r="AH272" s="144"/>
      <c r="AI272" s="144"/>
      <c r="AJ272" s="144"/>
      <c r="AK272" s="144"/>
      <c r="AL272" s="144"/>
      <c r="AM272" s="144"/>
      <c r="AN272" s="144"/>
      <c r="AO272" s="144"/>
      <c r="AP272" s="144"/>
    </row>
    <row r="273" spans="1:42" ht="15.75">
      <c r="A273" s="12"/>
      <c r="B273" s="144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4"/>
      <c r="U273" s="144"/>
      <c r="V273" s="144"/>
      <c r="W273" s="144"/>
      <c r="X273" s="144"/>
      <c r="Y273" s="144"/>
      <c r="Z273" s="144"/>
      <c r="AA273" s="144"/>
      <c r="AB273" s="144"/>
      <c r="AC273" s="144"/>
      <c r="AD273" s="144"/>
      <c r="AE273" s="144"/>
      <c r="AF273" s="144"/>
      <c r="AG273" s="144"/>
      <c r="AH273" s="144"/>
      <c r="AI273" s="144"/>
      <c r="AJ273" s="144"/>
      <c r="AK273" s="144"/>
      <c r="AL273" s="144"/>
      <c r="AM273" s="144"/>
      <c r="AN273" s="144"/>
      <c r="AO273" s="144"/>
      <c r="AP273" s="144"/>
    </row>
    <row r="274" spans="1:42" ht="15.75">
      <c r="A274" s="12"/>
      <c r="B274" s="144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4"/>
      <c r="V274" s="144"/>
      <c r="W274" s="144"/>
      <c r="X274" s="144"/>
      <c r="Y274" s="144"/>
      <c r="Z274" s="144"/>
      <c r="AA274" s="144"/>
      <c r="AB274" s="144"/>
      <c r="AC274" s="144"/>
      <c r="AD274" s="144"/>
      <c r="AE274" s="144"/>
      <c r="AF274" s="144"/>
      <c r="AG274" s="144"/>
      <c r="AH274" s="144"/>
      <c r="AI274" s="144"/>
      <c r="AJ274" s="144"/>
      <c r="AK274" s="144"/>
      <c r="AL274" s="144"/>
      <c r="AM274" s="144"/>
      <c r="AN274" s="144"/>
      <c r="AO274" s="144"/>
      <c r="AP274" s="144"/>
    </row>
    <row r="275" spans="1:42" ht="15.75">
      <c r="A275" s="12"/>
      <c r="B275" s="144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4"/>
      <c r="V275" s="144"/>
      <c r="W275" s="144"/>
      <c r="X275" s="144"/>
      <c r="Y275" s="144"/>
      <c r="Z275" s="144"/>
      <c r="AA275" s="144"/>
      <c r="AB275" s="144"/>
      <c r="AC275" s="144"/>
      <c r="AD275" s="144"/>
      <c r="AE275" s="144"/>
      <c r="AF275" s="144"/>
      <c r="AG275" s="144"/>
      <c r="AH275" s="144"/>
      <c r="AI275" s="144"/>
      <c r="AJ275" s="144"/>
      <c r="AK275" s="144"/>
      <c r="AL275" s="144"/>
      <c r="AM275" s="144"/>
      <c r="AN275" s="144"/>
      <c r="AO275" s="144"/>
      <c r="AP275" s="144"/>
    </row>
    <row r="276" spans="1:42" ht="15.75">
      <c r="A276" s="12"/>
      <c r="B276" s="144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4"/>
      <c r="V276" s="144"/>
      <c r="W276" s="144"/>
      <c r="X276" s="144"/>
      <c r="Y276" s="144"/>
      <c r="Z276" s="144"/>
      <c r="AA276" s="144"/>
      <c r="AB276" s="144"/>
      <c r="AC276" s="144"/>
      <c r="AD276" s="144"/>
      <c r="AE276" s="144"/>
      <c r="AF276" s="144"/>
      <c r="AG276" s="144"/>
      <c r="AH276" s="144"/>
      <c r="AI276" s="144"/>
      <c r="AJ276" s="144"/>
      <c r="AK276" s="144"/>
      <c r="AL276" s="144"/>
      <c r="AM276" s="144"/>
      <c r="AN276" s="144"/>
      <c r="AO276" s="144"/>
      <c r="AP276" s="144"/>
    </row>
    <row r="277" spans="1:42" ht="15.75">
      <c r="A277" s="12"/>
      <c r="B277" s="144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4"/>
      <c r="U277" s="144"/>
      <c r="V277" s="144"/>
      <c r="W277" s="144"/>
      <c r="X277" s="144"/>
      <c r="Y277" s="144"/>
      <c r="Z277" s="144"/>
      <c r="AA277" s="144"/>
      <c r="AB277" s="144"/>
      <c r="AC277" s="144"/>
      <c r="AD277" s="144"/>
      <c r="AE277" s="144"/>
      <c r="AF277" s="144"/>
      <c r="AG277" s="144"/>
      <c r="AH277" s="144"/>
      <c r="AI277" s="144"/>
      <c r="AJ277" s="144"/>
      <c r="AK277" s="144"/>
      <c r="AL277" s="144"/>
      <c r="AM277" s="144"/>
      <c r="AN277" s="144"/>
      <c r="AO277" s="144"/>
      <c r="AP277" s="144"/>
    </row>
    <row r="278" spans="1:42" ht="15.75">
      <c r="A278" s="12"/>
      <c r="B278" s="144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4"/>
      <c r="U278" s="144"/>
      <c r="V278" s="144"/>
      <c r="W278" s="144"/>
      <c r="X278" s="144"/>
      <c r="Y278" s="144"/>
      <c r="Z278" s="144"/>
      <c r="AA278" s="144"/>
      <c r="AB278" s="144"/>
      <c r="AC278" s="144"/>
      <c r="AD278" s="144"/>
      <c r="AE278" s="144"/>
      <c r="AF278" s="144"/>
      <c r="AG278" s="144"/>
      <c r="AH278" s="144"/>
      <c r="AI278" s="144"/>
      <c r="AJ278" s="144"/>
      <c r="AK278" s="144"/>
      <c r="AL278" s="144"/>
      <c r="AM278" s="144"/>
      <c r="AN278" s="144"/>
      <c r="AO278" s="144"/>
      <c r="AP278" s="144"/>
    </row>
    <row r="279" spans="1:42" ht="15.75">
      <c r="A279" s="12"/>
      <c r="B279" s="144"/>
      <c r="C279" s="144"/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  <c r="O279" s="144"/>
      <c r="P279" s="144"/>
      <c r="Q279" s="144"/>
      <c r="R279" s="144"/>
      <c r="S279" s="144"/>
      <c r="T279" s="144"/>
      <c r="U279" s="144"/>
      <c r="V279" s="144"/>
      <c r="W279" s="144"/>
      <c r="X279" s="144"/>
      <c r="Y279" s="144"/>
      <c r="Z279" s="144"/>
      <c r="AA279" s="144"/>
      <c r="AB279" s="144"/>
      <c r="AC279" s="144"/>
      <c r="AD279" s="144"/>
      <c r="AE279" s="144"/>
      <c r="AF279" s="144"/>
      <c r="AG279" s="144"/>
      <c r="AH279" s="144"/>
      <c r="AI279" s="144"/>
      <c r="AJ279" s="144"/>
      <c r="AK279" s="144"/>
      <c r="AL279" s="144"/>
      <c r="AM279" s="144"/>
      <c r="AN279" s="144"/>
      <c r="AO279" s="144"/>
      <c r="AP279" s="144"/>
    </row>
    <row r="280" spans="1:42" ht="15.75">
      <c r="A280" s="12"/>
      <c r="B280" s="144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4"/>
      <c r="U280" s="144"/>
      <c r="V280" s="144"/>
      <c r="W280" s="144"/>
      <c r="X280" s="144"/>
      <c r="Y280" s="144"/>
      <c r="Z280" s="144"/>
      <c r="AA280" s="144"/>
      <c r="AB280" s="144"/>
      <c r="AC280" s="144"/>
      <c r="AD280" s="144"/>
      <c r="AE280" s="144"/>
      <c r="AF280" s="144"/>
      <c r="AG280" s="144"/>
      <c r="AH280" s="144"/>
      <c r="AI280" s="144"/>
      <c r="AJ280" s="144"/>
      <c r="AK280" s="144"/>
      <c r="AL280" s="144"/>
      <c r="AM280" s="144"/>
      <c r="AN280" s="144"/>
      <c r="AO280" s="144"/>
      <c r="AP280" s="144"/>
    </row>
    <row r="281" spans="1:42" ht="15.75">
      <c r="A281" s="12"/>
      <c r="B281" s="144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  <c r="Y281" s="144"/>
      <c r="Z281" s="144"/>
      <c r="AA281" s="144"/>
      <c r="AB281" s="144"/>
      <c r="AC281" s="144"/>
      <c r="AD281" s="144"/>
      <c r="AE281" s="144"/>
      <c r="AF281" s="144"/>
      <c r="AG281" s="144"/>
      <c r="AH281" s="144"/>
      <c r="AI281" s="144"/>
      <c r="AJ281" s="144"/>
      <c r="AK281" s="144"/>
      <c r="AL281" s="144"/>
      <c r="AM281" s="144"/>
      <c r="AN281" s="144"/>
      <c r="AO281" s="144"/>
      <c r="AP281" s="144"/>
    </row>
    <row r="282" spans="1:42" ht="15.75">
      <c r="A282" s="12"/>
      <c r="B282" s="144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4"/>
      <c r="U282" s="144"/>
      <c r="V282" s="144"/>
      <c r="W282" s="144"/>
      <c r="X282" s="144"/>
      <c r="Y282" s="144"/>
      <c r="Z282" s="144"/>
      <c r="AA282" s="144"/>
      <c r="AB282" s="144"/>
      <c r="AC282" s="144"/>
      <c r="AD282" s="144"/>
      <c r="AE282" s="144"/>
      <c r="AF282" s="144"/>
      <c r="AG282" s="144"/>
      <c r="AH282" s="144"/>
      <c r="AI282" s="144"/>
      <c r="AJ282" s="144"/>
      <c r="AK282" s="144"/>
      <c r="AL282" s="144"/>
      <c r="AM282" s="144"/>
      <c r="AN282" s="144"/>
      <c r="AO282" s="144"/>
      <c r="AP282" s="144"/>
    </row>
    <row r="283" spans="1:42" ht="15.75">
      <c r="A283" s="12"/>
      <c r="B283" s="144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4"/>
      <c r="U283" s="144"/>
      <c r="V283" s="144"/>
      <c r="W283" s="144"/>
      <c r="X283" s="144"/>
      <c r="Y283" s="144"/>
      <c r="Z283" s="144"/>
      <c r="AA283" s="144"/>
      <c r="AB283" s="144"/>
      <c r="AC283" s="144"/>
      <c r="AD283" s="144"/>
      <c r="AE283" s="144"/>
      <c r="AF283" s="144"/>
      <c r="AG283" s="144"/>
      <c r="AH283" s="144"/>
      <c r="AI283" s="144"/>
      <c r="AJ283" s="144"/>
      <c r="AK283" s="144"/>
      <c r="AL283" s="144"/>
      <c r="AM283" s="144"/>
      <c r="AN283" s="144"/>
      <c r="AO283" s="144"/>
      <c r="AP283" s="144"/>
    </row>
    <row r="284" spans="1:42" ht="15.75">
      <c r="A284" s="12"/>
      <c r="B284" s="144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  <c r="Y284" s="144"/>
      <c r="Z284" s="144"/>
      <c r="AA284" s="144"/>
      <c r="AB284" s="144"/>
      <c r="AC284" s="144"/>
      <c r="AD284" s="144"/>
      <c r="AE284" s="144"/>
      <c r="AF284" s="144"/>
      <c r="AG284" s="144"/>
      <c r="AH284" s="144"/>
      <c r="AI284" s="144"/>
      <c r="AJ284" s="144"/>
      <c r="AK284" s="144"/>
      <c r="AL284" s="144"/>
      <c r="AM284" s="144"/>
      <c r="AN284" s="144"/>
      <c r="AO284" s="144"/>
      <c r="AP284" s="144"/>
    </row>
    <row r="285" spans="1:42" ht="15.75">
      <c r="A285" s="12"/>
      <c r="B285" s="144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  <c r="Y285" s="144"/>
      <c r="Z285" s="144"/>
      <c r="AA285" s="144"/>
      <c r="AB285" s="144"/>
      <c r="AC285" s="144"/>
      <c r="AD285" s="144"/>
      <c r="AE285" s="144"/>
      <c r="AF285" s="144"/>
      <c r="AG285" s="144"/>
      <c r="AH285" s="144"/>
      <c r="AI285" s="144"/>
      <c r="AJ285" s="144"/>
      <c r="AK285" s="144"/>
      <c r="AL285" s="144"/>
      <c r="AM285" s="144"/>
      <c r="AN285" s="144"/>
      <c r="AO285" s="144"/>
      <c r="AP285" s="144"/>
    </row>
    <row r="286" spans="1:42" ht="15.75">
      <c r="A286" s="12"/>
      <c r="B286" s="144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  <c r="Y286" s="144"/>
      <c r="Z286" s="144"/>
      <c r="AA286" s="144"/>
      <c r="AB286" s="144"/>
      <c r="AC286" s="144"/>
      <c r="AD286" s="144"/>
      <c r="AE286" s="144"/>
      <c r="AF286" s="144"/>
      <c r="AG286" s="144"/>
      <c r="AH286" s="144"/>
      <c r="AI286" s="144"/>
      <c r="AJ286" s="144"/>
      <c r="AK286" s="144"/>
      <c r="AL286" s="144"/>
      <c r="AM286" s="144"/>
      <c r="AN286" s="144"/>
      <c r="AO286" s="144"/>
      <c r="AP286" s="144"/>
    </row>
    <row r="287" spans="1:42" ht="15.75">
      <c r="A287" s="12"/>
      <c r="B287" s="144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  <c r="Y287" s="144"/>
      <c r="Z287" s="144"/>
      <c r="AA287" s="144"/>
      <c r="AB287" s="144"/>
      <c r="AC287" s="144"/>
      <c r="AD287" s="144"/>
      <c r="AE287" s="144"/>
      <c r="AF287" s="144"/>
      <c r="AG287" s="144"/>
      <c r="AH287" s="144"/>
      <c r="AI287" s="144"/>
      <c r="AJ287" s="144"/>
      <c r="AK287" s="144"/>
      <c r="AL287" s="144"/>
      <c r="AM287" s="144"/>
      <c r="AN287" s="144"/>
      <c r="AO287" s="144"/>
      <c r="AP287" s="144"/>
    </row>
    <row r="288" spans="1:42" ht="15.75">
      <c r="A288" s="12"/>
      <c r="B288" s="144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  <c r="Y288" s="144"/>
      <c r="Z288" s="144"/>
      <c r="AA288" s="144"/>
      <c r="AB288" s="144"/>
      <c r="AC288" s="144"/>
      <c r="AD288" s="144"/>
      <c r="AE288" s="144"/>
      <c r="AF288" s="144"/>
      <c r="AG288" s="144"/>
      <c r="AH288" s="144"/>
      <c r="AI288" s="144"/>
      <c r="AJ288" s="144"/>
      <c r="AK288" s="144"/>
      <c r="AL288" s="144"/>
      <c r="AM288" s="144"/>
      <c r="AN288" s="144"/>
      <c r="AO288" s="144"/>
      <c r="AP288" s="144"/>
    </row>
    <row r="289" spans="1:42" ht="15.75">
      <c r="A289" s="12"/>
      <c r="B289" s="144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  <c r="Y289" s="144"/>
      <c r="Z289" s="144"/>
      <c r="AA289" s="144"/>
      <c r="AB289" s="144"/>
      <c r="AC289" s="144"/>
      <c r="AD289" s="144"/>
      <c r="AE289" s="144"/>
      <c r="AF289" s="144"/>
      <c r="AG289" s="144"/>
      <c r="AH289" s="144"/>
      <c r="AI289" s="144"/>
      <c r="AJ289" s="144"/>
      <c r="AK289" s="144"/>
      <c r="AL289" s="144"/>
      <c r="AM289" s="144"/>
      <c r="AN289" s="144"/>
      <c r="AO289" s="144"/>
      <c r="AP289" s="144"/>
    </row>
    <row r="290" spans="1:42" ht="15.75">
      <c r="A290" s="12"/>
      <c r="B290" s="144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  <c r="Y290" s="144"/>
      <c r="Z290" s="144"/>
      <c r="AA290" s="144"/>
      <c r="AB290" s="144"/>
      <c r="AC290" s="144"/>
      <c r="AD290" s="144"/>
      <c r="AE290" s="144"/>
      <c r="AF290" s="144"/>
      <c r="AG290" s="144"/>
      <c r="AH290" s="144"/>
      <c r="AI290" s="144"/>
      <c r="AJ290" s="144"/>
      <c r="AK290" s="144"/>
      <c r="AL290" s="144"/>
      <c r="AM290" s="144"/>
      <c r="AN290" s="144"/>
      <c r="AO290" s="144"/>
      <c r="AP290" s="144"/>
    </row>
    <row r="291" spans="1:42" ht="15.75">
      <c r="A291" s="12"/>
      <c r="B291" s="144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4"/>
      <c r="U291" s="144"/>
      <c r="V291" s="144"/>
      <c r="W291" s="144"/>
      <c r="X291" s="144"/>
      <c r="Y291" s="144"/>
      <c r="Z291" s="144"/>
      <c r="AA291" s="144"/>
      <c r="AB291" s="144"/>
      <c r="AC291" s="144"/>
      <c r="AD291" s="144"/>
      <c r="AE291" s="144"/>
      <c r="AF291" s="144"/>
      <c r="AG291" s="144"/>
      <c r="AH291" s="144"/>
      <c r="AI291" s="144"/>
      <c r="AJ291" s="144"/>
      <c r="AK291" s="144"/>
      <c r="AL291" s="144"/>
      <c r="AM291" s="144"/>
      <c r="AN291" s="144"/>
      <c r="AO291" s="144"/>
      <c r="AP291" s="144"/>
    </row>
    <row r="292" spans="1:42" ht="15.75">
      <c r="A292" s="12"/>
      <c r="B292" s="144"/>
      <c r="C292" s="144"/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  <c r="O292" s="144"/>
      <c r="P292" s="144"/>
      <c r="Q292" s="144"/>
      <c r="R292" s="144"/>
      <c r="S292" s="144"/>
      <c r="T292" s="144"/>
      <c r="U292" s="144"/>
      <c r="V292" s="144"/>
      <c r="W292" s="144"/>
      <c r="X292" s="144"/>
      <c r="Y292" s="144"/>
      <c r="Z292" s="144"/>
      <c r="AA292" s="144"/>
      <c r="AB292" s="144"/>
      <c r="AC292" s="144"/>
      <c r="AD292" s="144"/>
      <c r="AE292" s="144"/>
      <c r="AF292" s="144"/>
      <c r="AG292" s="144"/>
      <c r="AH292" s="144"/>
      <c r="AI292" s="144"/>
      <c r="AJ292" s="144"/>
      <c r="AK292" s="144"/>
      <c r="AL292" s="144"/>
      <c r="AM292" s="144"/>
      <c r="AN292" s="144"/>
      <c r="AO292" s="144"/>
      <c r="AP292" s="144"/>
    </row>
    <row r="293" spans="1:42" ht="15.75">
      <c r="A293" s="12"/>
      <c r="B293" s="144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4"/>
      <c r="U293" s="144"/>
      <c r="V293" s="144"/>
      <c r="W293" s="144"/>
      <c r="X293" s="144"/>
      <c r="Y293" s="144"/>
      <c r="Z293" s="144"/>
      <c r="AA293" s="144"/>
      <c r="AB293" s="144"/>
      <c r="AC293" s="144"/>
      <c r="AD293" s="144"/>
      <c r="AE293" s="144"/>
      <c r="AF293" s="144"/>
      <c r="AG293" s="144"/>
      <c r="AH293" s="144"/>
      <c r="AI293" s="144"/>
      <c r="AJ293" s="144"/>
      <c r="AK293" s="144"/>
      <c r="AL293" s="144"/>
      <c r="AM293" s="144"/>
      <c r="AN293" s="144"/>
      <c r="AO293" s="144"/>
      <c r="AP293" s="144"/>
    </row>
    <row r="294" spans="1:42" ht="15.75">
      <c r="A294" s="12"/>
      <c r="B294" s="144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4"/>
      <c r="U294" s="144"/>
      <c r="V294" s="144"/>
      <c r="W294" s="144"/>
      <c r="X294" s="144"/>
      <c r="Y294" s="144"/>
      <c r="Z294" s="144"/>
      <c r="AA294" s="144"/>
      <c r="AB294" s="144"/>
      <c r="AC294" s="144"/>
      <c r="AD294" s="144"/>
      <c r="AE294" s="144"/>
      <c r="AF294" s="144"/>
      <c r="AG294" s="144"/>
      <c r="AH294" s="144"/>
      <c r="AI294" s="144"/>
      <c r="AJ294" s="144"/>
      <c r="AK294" s="144"/>
      <c r="AL294" s="144"/>
      <c r="AM294" s="144"/>
      <c r="AN294" s="144"/>
      <c r="AO294" s="144"/>
      <c r="AP294" s="144"/>
    </row>
    <row r="295" spans="1:42" ht="15.75">
      <c r="A295" s="12"/>
      <c r="B295" s="144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4"/>
      <c r="U295" s="144"/>
      <c r="V295" s="144"/>
      <c r="W295" s="144"/>
      <c r="X295" s="144"/>
      <c r="Y295" s="144"/>
      <c r="Z295" s="144"/>
      <c r="AA295" s="144"/>
      <c r="AB295" s="144"/>
      <c r="AC295" s="144"/>
      <c r="AD295" s="144"/>
      <c r="AE295" s="144"/>
      <c r="AF295" s="144"/>
      <c r="AG295" s="144"/>
      <c r="AH295" s="144"/>
      <c r="AI295" s="144"/>
      <c r="AJ295" s="144"/>
      <c r="AK295" s="144"/>
      <c r="AL295" s="144"/>
      <c r="AM295" s="144"/>
      <c r="AN295" s="144"/>
      <c r="AO295" s="144"/>
      <c r="AP295" s="144"/>
    </row>
    <row r="296" spans="1:42" ht="15.75">
      <c r="A296" s="12"/>
      <c r="B296" s="144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4"/>
      <c r="U296" s="144"/>
      <c r="V296" s="144"/>
      <c r="W296" s="144"/>
      <c r="X296" s="144"/>
      <c r="Y296" s="144"/>
      <c r="Z296" s="144"/>
      <c r="AA296" s="144"/>
      <c r="AB296" s="144"/>
      <c r="AC296" s="144"/>
      <c r="AD296" s="144"/>
      <c r="AE296" s="144"/>
      <c r="AF296" s="144"/>
      <c r="AG296" s="144"/>
      <c r="AH296" s="144"/>
      <c r="AI296" s="144"/>
      <c r="AJ296" s="144"/>
      <c r="AK296" s="144"/>
      <c r="AL296" s="144"/>
      <c r="AM296" s="144"/>
      <c r="AN296" s="144"/>
      <c r="AO296" s="144"/>
      <c r="AP296" s="144"/>
    </row>
    <row r="297" spans="1:42" ht="15.75">
      <c r="A297" s="12"/>
      <c r="B297" s="144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4"/>
      <c r="U297" s="144"/>
      <c r="V297" s="144"/>
      <c r="W297" s="144"/>
      <c r="X297" s="144"/>
      <c r="Y297" s="144"/>
      <c r="Z297" s="144"/>
      <c r="AA297" s="144"/>
      <c r="AB297" s="144"/>
      <c r="AC297" s="144"/>
      <c r="AD297" s="144"/>
      <c r="AE297" s="144"/>
      <c r="AF297" s="144"/>
      <c r="AG297" s="144"/>
      <c r="AH297" s="144"/>
      <c r="AI297" s="144"/>
      <c r="AJ297" s="144"/>
      <c r="AK297" s="144"/>
      <c r="AL297" s="144"/>
      <c r="AM297" s="144"/>
      <c r="AN297" s="144"/>
      <c r="AO297" s="144"/>
      <c r="AP297" s="144"/>
    </row>
    <row r="298" spans="1:42" ht="15.75">
      <c r="A298" s="12"/>
      <c r="B298" s="144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4"/>
      <c r="U298" s="144"/>
      <c r="V298" s="144"/>
      <c r="W298" s="144"/>
      <c r="X298" s="144"/>
      <c r="Y298" s="144"/>
      <c r="Z298" s="144"/>
      <c r="AA298" s="144"/>
      <c r="AB298" s="144"/>
      <c r="AC298" s="144"/>
      <c r="AD298" s="144"/>
      <c r="AE298" s="144"/>
      <c r="AF298" s="144"/>
      <c r="AG298" s="144"/>
      <c r="AH298" s="144"/>
      <c r="AI298" s="144"/>
      <c r="AJ298" s="144"/>
      <c r="AK298" s="144"/>
      <c r="AL298" s="144"/>
      <c r="AM298" s="144"/>
      <c r="AN298" s="144"/>
      <c r="AO298" s="144"/>
      <c r="AP298" s="144"/>
    </row>
    <row r="299" spans="1:42" ht="15.75">
      <c r="A299" s="12"/>
      <c r="B299" s="144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4"/>
      <c r="U299" s="144"/>
      <c r="V299" s="144"/>
      <c r="W299" s="144"/>
      <c r="X299" s="144"/>
      <c r="Y299" s="144"/>
      <c r="Z299" s="144"/>
      <c r="AA299" s="144"/>
      <c r="AB299" s="144"/>
      <c r="AC299" s="144"/>
      <c r="AD299" s="144"/>
      <c r="AE299" s="144"/>
      <c r="AF299" s="144"/>
      <c r="AG299" s="144"/>
      <c r="AH299" s="144"/>
      <c r="AI299" s="144"/>
      <c r="AJ299" s="144"/>
      <c r="AK299" s="144"/>
      <c r="AL299" s="144"/>
      <c r="AM299" s="144"/>
      <c r="AN299" s="144"/>
      <c r="AO299" s="144"/>
      <c r="AP299" s="144"/>
    </row>
    <row r="300" spans="1:42" ht="15.75">
      <c r="A300" s="12"/>
      <c r="B300" s="144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4"/>
      <c r="U300" s="144"/>
      <c r="V300" s="144"/>
      <c r="W300" s="144"/>
      <c r="X300" s="144"/>
      <c r="Y300" s="144"/>
      <c r="Z300" s="144"/>
      <c r="AA300" s="144"/>
      <c r="AB300" s="144"/>
      <c r="AC300" s="144"/>
      <c r="AD300" s="144"/>
      <c r="AE300" s="144"/>
      <c r="AF300" s="144"/>
      <c r="AG300" s="144"/>
      <c r="AH300" s="144"/>
      <c r="AI300" s="144"/>
      <c r="AJ300" s="144"/>
      <c r="AK300" s="144"/>
      <c r="AL300" s="144"/>
      <c r="AM300" s="144"/>
      <c r="AN300" s="144"/>
      <c r="AO300" s="144"/>
      <c r="AP300" s="144"/>
    </row>
    <row r="301" spans="1:42" ht="15.75">
      <c r="A301" s="12"/>
      <c r="B301" s="144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144"/>
      <c r="U301" s="144"/>
      <c r="V301" s="144"/>
      <c r="W301" s="144"/>
      <c r="X301" s="144"/>
      <c r="Y301" s="144"/>
      <c r="Z301" s="144"/>
      <c r="AA301" s="144"/>
      <c r="AB301" s="144"/>
      <c r="AC301" s="144"/>
      <c r="AD301" s="144"/>
      <c r="AE301" s="144"/>
      <c r="AF301" s="144"/>
      <c r="AG301" s="144"/>
      <c r="AH301" s="144"/>
      <c r="AI301" s="144"/>
      <c r="AJ301" s="144"/>
      <c r="AK301" s="144"/>
      <c r="AL301" s="144"/>
      <c r="AM301" s="144"/>
      <c r="AN301" s="144"/>
      <c r="AO301" s="144"/>
      <c r="AP301" s="144"/>
    </row>
    <row r="302" spans="1:42" ht="15.75">
      <c r="A302" s="12"/>
      <c r="B302" s="144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144"/>
      <c r="U302" s="144"/>
      <c r="V302" s="144"/>
      <c r="W302" s="144"/>
      <c r="X302" s="144"/>
      <c r="Y302" s="144"/>
      <c r="Z302" s="144"/>
      <c r="AA302" s="144"/>
      <c r="AB302" s="144"/>
      <c r="AC302" s="144"/>
      <c r="AD302" s="144"/>
      <c r="AE302" s="144"/>
      <c r="AF302" s="144"/>
      <c r="AG302" s="144"/>
      <c r="AH302" s="144"/>
      <c r="AI302" s="144"/>
      <c r="AJ302" s="144"/>
      <c r="AK302" s="144"/>
      <c r="AL302" s="144"/>
      <c r="AM302" s="144"/>
      <c r="AN302" s="144"/>
      <c r="AO302" s="144"/>
      <c r="AP302" s="144"/>
    </row>
    <row r="303" spans="1:42" ht="15.75">
      <c r="A303" s="12"/>
      <c r="B303" s="144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  <c r="S303" s="144"/>
      <c r="T303" s="144"/>
      <c r="U303" s="144"/>
      <c r="V303" s="144"/>
      <c r="W303" s="144"/>
      <c r="X303" s="144"/>
      <c r="Y303" s="144"/>
      <c r="Z303" s="144"/>
      <c r="AA303" s="144"/>
      <c r="AB303" s="144"/>
      <c r="AC303" s="144"/>
      <c r="AD303" s="144"/>
      <c r="AE303" s="144"/>
      <c r="AF303" s="144"/>
      <c r="AG303" s="144"/>
      <c r="AH303" s="144"/>
      <c r="AI303" s="144"/>
      <c r="AJ303" s="144"/>
      <c r="AK303" s="144"/>
      <c r="AL303" s="144"/>
      <c r="AM303" s="144"/>
      <c r="AN303" s="144"/>
      <c r="AO303" s="144"/>
      <c r="AP303" s="144"/>
    </row>
    <row r="304" spans="1:42" ht="15.75">
      <c r="A304" s="12"/>
      <c r="B304" s="144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  <c r="R304" s="144"/>
      <c r="S304" s="144"/>
      <c r="T304" s="144"/>
      <c r="U304" s="144"/>
      <c r="V304" s="144"/>
      <c r="W304" s="144"/>
      <c r="X304" s="144"/>
      <c r="Y304" s="144"/>
      <c r="Z304" s="144"/>
      <c r="AA304" s="144"/>
      <c r="AB304" s="144"/>
      <c r="AC304" s="144"/>
      <c r="AD304" s="144"/>
      <c r="AE304" s="144"/>
      <c r="AF304" s="144"/>
      <c r="AG304" s="144"/>
      <c r="AH304" s="144"/>
      <c r="AI304" s="144"/>
      <c r="AJ304" s="144"/>
      <c r="AK304" s="144"/>
      <c r="AL304" s="144"/>
      <c r="AM304" s="144"/>
      <c r="AN304" s="144"/>
      <c r="AO304" s="144"/>
      <c r="AP304" s="144"/>
    </row>
    <row r="305" spans="1:42" ht="15.75">
      <c r="A305" s="12"/>
      <c r="B305" s="144"/>
      <c r="C305" s="144"/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  <c r="O305" s="144"/>
      <c r="P305" s="144"/>
      <c r="Q305" s="144"/>
      <c r="R305" s="144"/>
      <c r="S305" s="144"/>
      <c r="T305" s="144"/>
      <c r="U305" s="144"/>
      <c r="V305" s="144"/>
      <c r="W305" s="144"/>
      <c r="X305" s="144"/>
      <c r="Y305" s="144"/>
      <c r="Z305" s="144"/>
      <c r="AA305" s="144"/>
      <c r="AB305" s="144"/>
      <c r="AC305" s="144"/>
      <c r="AD305" s="144"/>
      <c r="AE305" s="144"/>
      <c r="AF305" s="144"/>
      <c r="AG305" s="144"/>
      <c r="AH305" s="144"/>
      <c r="AI305" s="144"/>
      <c r="AJ305" s="144"/>
      <c r="AK305" s="144"/>
      <c r="AL305" s="144"/>
      <c r="AM305" s="144"/>
      <c r="AN305" s="144"/>
      <c r="AO305" s="144"/>
      <c r="AP305" s="144"/>
    </row>
    <row r="306" spans="1:42" ht="15.75">
      <c r="A306" s="12"/>
      <c r="B306" s="144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144"/>
      <c r="U306" s="144"/>
      <c r="V306" s="144"/>
      <c r="W306" s="144"/>
      <c r="X306" s="144"/>
      <c r="Y306" s="144"/>
      <c r="Z306" s="144"/>
      <c r="AA306" s="144"/>
      <c r="AB306" s="144"/>
      <c r="AC306" s="144"/>
      <c r="AD306" s="144"/>
      <c r="AE306" s="144"/>
      <c r="AF306" s="144"/>
      <c r="AG306" s="144"/>
      <c r="AH306" s="144"/>
      <c r="AI306" s="144"/>
      <c r="AJ306" s="144"/>
      <c r="AK306" s="144"/>
      <c r="AL306" s="144"/>
      <c r="AM306" s="144"/>
      <c r="AN306" s="144"/>
      <c r="AO306" s="144"/>
      <c r="AP306" s="144"/>
    </row>
    <row r="307" spans="1:42" ht="15.75">
      <c r="A307" s="12"/>
      <c r="B307" s="144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  <c r="S307" s="144"/>
      <c r="T307" s="144"/>
      <c r="U307" s="144"/>
      <c r="V307" s="144"/>
      <c r="W307" s="144"/>
      <c r="X307" s="144"/>
      <c r="Y307" s="144"/>
      <c r="Z307" s="144"/>
      <c r="AA307" s="144"/>
      <c r="AB307" s="144"/>
      <c r="AC307" s="144"/>
      <c r="AD307" s="144"/>
      <c r="AE307" s="144"/>
      <c r="AF307" s="144"/>
      <c r="AG307" s="144"/>
      <c r="AH307" s="144"/>
      <c r="AI307" s="144"/>
      <c r="AJ307" s="144"/>
      <c r="AK307" s="144"/>
      <c r="AL307" s="144"/>
      <c r="AM307" s="144"/>
      <c r="AN307" s="144"/>
      <c r="AO307" s="144"/>
      <c r="AP307" s="144"/>
    </row>
    <row r="308" spans="1:42" ht="15.75">
      <c r="A308" s="12"/>
      <c r="B308" s="144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  <c r="S308" s="144"/>
      <c r="T308" s="144"/>
      <c r="U308" s="144"/>
      <c r="V308" s="144"/>
      <c r="W308" s="144"/>
      <c r="X308" s="144"/>
      <c r="Y308" s="144"/>
      <c r="Z308" s="144"/>
      <c r="AA308" s="144"/>
      <c r="AB308" s="144"/>
      <c r="AC308" s="144"/>
      <c r="AD308" s="144"/>
      <c r="AE308" s="144"/>
      <c r="AF308" s="144"/>
      <c r="AG308" s="144"/>
      <c r="AH308" s="144"/>
      <c r="AI308" s="144"/>
      <c r="AJ308" s="144"/>
      <c r="AK308" s="144"/>
      <c r="AL308" s="144"/>
      <c r="AM308" s="144"/>
      <c r="AN308" s="144"/>
      <c r="AO308" s="144"/>
      <c r="AP308" s="144"/>
    </row>
    <row r="309" spans="1:42" ht="15.75">
      <c r="A309" s="12"/>
      <c r="B309" s="144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144"/>
      <c r="V309" s="144"/>
      <c r="W309" s="144"/>
      <c r="X309" s="144"/>
      <c r="Y309" s="144"/>
      <c r="Z309" s="144"/>
      <c r="AA309" s="144"/>
      <c r="AB309" s="144"/>
      <c r="AC309" s="144"/>
      <c r="AD309" s="144"/>
      <c r="AE309" s="144"/>
      <c r="AF309" s="144"/>
      <c r="AG309" s="144"/>
      <c r="AH309" s="144"/>
      <c r="AI309" s="144"/>
      <c r="AJ309" s="144"/>
      <c r="AK309" s="144"/>
      <c r="AL309" s="144"/>
      <c r="AM309" s="144"/>
      <c r="AN309" s="144"/>
      <c r="AO309" s="144"/>
      <c r="AP309" s="144"/>
    </row>
    <row r="310" spans="1:42" ht="15.75">
      <c r="A310" s="12"/>
      <c r="B310" s="144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  <c r="S310" s="144"/>
      <c r="T310" s="144"/>
      <c r="U310" s="144"/>
      <c r="V310" s="144"/>
      <c r="W310" s="144"/>
      <c r="X310" s="144"/>
      <c r="Y310" s="144"/>
      <c r="Z310" s="144"/>
      <c r="AA310" s="144"/>
      <c r="AB310" s="144"/>
      <c r="AC310" s="144"/>
      <c r="AD310" s="144"/>
      <c r="AE310" s="144"/>
      <c r="AF310" s="144"/>
      <c r="AG310" s="144"/>
      <c r="AH310" s="144"/>
      <c r="AI310" s="144"/>
      <c r="AJ310" s="144"/>
      <c r="AK310" s="144"/>
      <c r="AL310" s="144"/>
      <c r="AM310" s="144"/>
      <c r="AN310" s="144"/>
      <c r="AO310" s="144"/>
      <c r="AP310" s="144"/>
    </row>
    <row r="311" spans="1:42" ht="15.75">
      <c r="A311" s="12"/>
      <c r="B311" s="144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144"/>
      <c r="V311" s="144"/>
      <c r="W311" s="144"/>
      <c r="X311" s="144"/>
      <c r="Y311" s="144"/>
      <c r="Z311" s="144"/>
      <c r="AA311" s="144"/>
      <c r="AB311" s="144"/>
      <c r="AC311" s="144"/>
      <c r="AD311" s="144"/>
      <c r="AE311" s="144"/>
      <c r="AF311" s="144"/>
      <c r="AG311" s="144"/>
      <c r="AH311" s="144"/>
      <c r="AI311" s="144"/>
      <c r="AJ311" s="144"/>
      <c r="AK311" s="144"/>
      <c r="AL311" s="144"/>
      <c r="AM311" s="144"/>
      <c r="AN311" s="144"/>
      <c r="AO311" s="144"/>
      <c r="AP311" s="144"/>
    </row>
    <row r="312" spans="1:42" ht="15.75">
      <c r="A312" s="12"/>
      <c r="B312" s="144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144"/>
      <c r="V312" s="144"/>
      <c r="W312" s="144"/>
      <c r="X312" s="144"/>
      <c r="Y312" s="144"/>
      <c r="Z312" s="144"/>
      <c r="AA312" s="144"/>
      <c r="AB312" s="144"/>
      <c r="AC312" s="144"/>
      <c r="AD312" s="144"/>
      <c r="AE312" s="144"/>
      <c r="AF312" s="144"/>
      <c r="AG312" s="144"/>
      <c r="AH312" s="144"/>
      <c r="AI312" s="144"/>
      <c r="AJ312" s="144"/>
      <c r="AK312" s="144"/>
      <c r="AL312" s="144"/>
      <c r="AM312" s="144"/>
      <c r="AN312" s="144"/>
      <c r="AO312" s="144"/>
      <c r="AP312" s="144"/>
    </row>
    <row r="313" spans="1:42" ht="15.75">
      <c r="A313" s="12"/>
      <c r="B313" s="144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  <c r="S313" s="144"/>
      <c r="T313" s="144"/>
      <c r="U313" s="144"/>
      <c r="V313" s="144"/>
      <c r="W313" s="144"/>
      <c r="X313" s="144"/>
      <c r="Y313" s="144"/>
      <c r="Z313" s="144"/>
      <c r="AA313" s="144"/>
      <c r="AB313" s="144"/>
      <c r="AC313" s="144"/>
      <c r="AD313" s="144"/>
      <c r="AE313" s="144"/>
      <c r="AF313" s="144"/>
      <c r="AG313" s="144"/>
      <c r="AH313" s="144"/>
      <c r="AI313" s="144"/>
      <c r="AJ313" s="144"/>
      <c r="AK313" s="144"/>
      <c r="AL313" s="144"/>
      <c r="AM313" s="144"/>
      <c r="AN313" s="144"/>
      <c r="AO313" s="144"/>
      <c r="AP313" s="144"/>
    </row>
    <row r="314" spans="1:42" ht="15.75">
      <c r="A314" s="12"/>
      <c r="B314" s="144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  <c r="S314" s="144"/>
      <c r="T314" s="144"/>
      <c r="U314" s="144"/>
      <c r="V314" s="144"/>
      <c r="W314" s="144"/>
      <c r="X314" s="144"/>
      <c r="Y314" s="144"/>
      <c r="Z314" s="144"/>
      <c r="AA314" s="144"/>
      <c r="AB314" s="144"/>
      <c r="AC314" s="144"/>
      <c r="AD314" s="144"/>
      <c r="AE314" s="144"/>
      <c r="AF314" s="144"/>
      <c r="AG314" s="144"/>
      <c r="AH314" s="144"/>
      <c r="AI314" s="144"/>
      <c r="AJ314" s="144"/>
      <c r="AK314" s="144"/>
      <c r="AL314" s="144"/>
      <c r="AM314" s="144"/>
      <c r="AN314" s="144"/>
      <c r="AO314" s="144"/>
      <c r="AP314" s="144"/>
    </row>
    <row r="315" spans="1:42" ht="15.75">
      <c r="A315" s="12"/>
      <c r="B315" s="144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  <c r="S315" s="144"/>
      <c r="T315" s="144"/>
      <c r="U315" s="144"/>
      <c r="V315" s="144"/>
      <c r="W315" s="144"/>
      <c r="X315" s="144"/>
      <c r="Y315" s="144"/>
      <c r="Z315" s="144"/>
      <c r="AA315" s="144"/>
      <c r="AB315" s="144"/>
      <c r="AC315" s="144"/>
      <c r="AD315" s="144"/>
      <c r="AE315" s="144"/>
      <c r="AF315" s="144"/>
      <c r="AG315" s="144"/>
      <c r="AH315" s="144"/>
      <c r="AI315" s="144"/>
      <c r="AJ315" s="144"/>
      <c r="AK315" s="144"/>
      <c r="AL315" s="144"/>
      <c r="AM315" s="144"/>
      <c r="AN315" s="144"/>
      <c r="AO315" s="144"/>
      <c r="AP315" s="144"/>
    </row>
    <row r="316" spans="1:42" ht="15.75">
      <c r="A316" s="12"/>
      <c r="B316" s="144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  <c r="S316" s="144"/>
      <c r="T316" s="144"/>
      <c r="U316" s="144"/>
      <c r="V316" s="144"/>
      <c r="W316" s="144"/>
      <c r="X316" s="144"/>
      <c r="Y316" s="144"/>
      <c r="Z316" s="144"/>
      <c r="AA316" s="144"/>
      <c r="AB316" s="144"/>
      <c r="AC316" s="144"/>
      <c r="AD316" s="144"/>
      <c r="AE316" s="144"/>
      <c r="AF316" s="144"/>
      <c r="AG316" s="144"/>
      <c r="AH316" s="144"/>
      <c r="AI316" s="144"/>
      <c r="AJ316" s="144"/>
      <c r="AK316" s="144"/>
      <c r="AL316" s="144"/>
      <c r="AM316" s="144"/>
      <c r="AN316" s="144"/>
      <c r="AO316" s="144"/>
      <c r="AP316" s="144"/>
    </row>
    <row r="317" spans="1:42" ht="15.75">
      <c r="A317" s="12"/>
      <c r="B317" s="144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  <c r="R317" s="144"/>
      <c r="S317" s="144"/>
      <c r="T317" s="144"/>
      <c r="U317" s="144"/>
      <c r="V317" s="144"/>
      <c r="W317" s="144"/>
      <c r="X317" s="144"/>
      <c r="Y317" s="144"/>
      <c r="Z317" s="144"/>
      <c r="AA317" s="144"/>
      <c r="AB317" s="144"/>
      <c r="AC317" s="144"/>
      <c r="AD317" s="144"/>
      <c r="AE317" s="144"/>
      <c r="AF317" s="144"/>
      <c r="AG317" s="144"/>
      <c r="AH317" s="144"/>
      <c r="AI317" s="144"/>
      <c r="AJ317" s="144"/>
      <c r="AK317" s="144"/>
      <c r="AL317" s="144"/>
      <c r="AM317" s="144"/>
      <c r="AN317" s="144"/>
      <c r="AO317" s="144"/>
      <c r="AP317" s="144"/>
    </row>
    <row r="318" spans="1:42" ht="15.75">
      <c r="A318" s="12"/>
      <c r="B318" s="144"/>
      <c r="C318" s="144"/>
      <c r="D318" s="144"/>
      <c r="E318" s="144"/>
      <c r="F318" s="144"/>
      <c r="G318" s="144"/>
      <c r="H318" s="144"/>
      <c r="I318" s="144"/>
      <c r="J318" s="144"/>
      <c r="K318" s="144"/>
      <c r="L318" s="144"/>
      <c r="M318" s="144"/>
      <c r="N318" s="144"/>
      <c r="O318" s="144"/>
      <c r="P318" s="144"/>
      <c r="Q318" s="144"/>
      <c r="R318" s="144"/>
      <c r="S318" s="144"/>
      <c r="T318" s="144"/>
      <c r="U318" s="144"/>
      <c r="V318" s="144"/>
      <c r="W318" s="144"/>
      <c r="X318" s="144"/>
      <c r="Y318" s="144"/>
      <c r="Z318" s="144"/>
      <c r="AA318" s="144"/>
      <c r="AB318" s="144"/>
      <c r="AC318" s="144"/>
      <c r="AD318" s="144"/>
      <c r="AE318" s="144"/>
      <c r="AF318" s="144"/>
      <c r="AG318" s="144"/>
      <c r="AH318" s="144"/>
      <c r="AI318" s="144"/>
      <c r="AJ318" s="144"/>
      <c r="AK318" s="144"/>
      <c r="AL318" s="144"/>
      <c r="AM318" s="144"/>
      <c r="AN318" s="144"/>
      <c r="AO318" s="144"/>
      <c r="AP318" s="144"/>
    </row>
    <row r="319" spans="1:42" ht="15.75">
      <c r="A319" s="12"/>
      <c r="B319" s="144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144"/>
      <c r="V319" s="144"/>
      <c r="W319" s="144"/>
      <c r="X319" s="144"/>
      <c r="Y319" s="144"/>
      <c r="Z319" s="144"/>
      <c r="AA319" s="144"/>
      <c r="AB319" s="144"/>
      <c r="AC319" s="144"/>
      <c r="AD319" s="144"/>
      <c r="AE319" s="144"/>
      <c r="AF319" s="144"/>
      <c r="AG319" s="144"/>
      <c r="AH319" s="144"/>
      <c r="AI319" s="144"/>
      <c r="AJ319" s="144"/>
      <c r="AK319" s="144"/>
      <c r="AL319" s="144"/>
      <c r="AM319" s="144"/>
      <c r="AN319" s="144"/>
      <c r="AO319" s="144"/>
      <c r="AP319" s="144"/>
    </row>
    <row r="320" spans="1:42" ht="15.75">
      <c r="A320" s="12"/>
      <c r="B320" s="144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4"/>
      <c r="V320" s="144"/>
      <c r="W320" s="144"/>
      <c r="X320" s="144"/>
      <c r="Y320" s="144"/>
      <c r="Z320" s="144"/>
      <c r="AA320" s="144"/>
      <c r="AB320" s="144"/>
      <c r="AC320" s="144"/>
      <c r="AD320" s="144"/>
      <c r="AE320" s="144"/>
      <c r="AF320" s="144"/>
      <c r="AG320" s="144"/>
      <c r="AH320" s="144"/>
      <c r="AI320" s="144"/>
      <c r="AJ320" s="144"/>
      <c r="AK320" s="144"/>
      <c r="AL320" s="144"/>
      <c r="AM320" s="144"/>
      <c r="AN320" s="144"/>
      <c r="AO320" s="144"/>
      <c r="AP320" s="144"/>
    </row>
    <row r="321" spans="1:42" ht="15.75">
      <c r="A321" s="12"/>
      <c r="B321" s="144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4"/>
      <c r="V321" s="144"/>
      <c r="W321" s="144"/>
      <c r="X321" s="144"/>
      <c r="Y321" s="144"/>
      <c r="Z321" s="144"/>
      <c r="AA321" s="144"/>
      <c r="AB321" s="144"/>
      <c r="AC321" s="144"/>
      <c r="AD321" s="144"/>
      <c r="AE321" s="144"/>
      <c r="AF321" s="144"/>
      <c r="AG321" s="144"/>
      <c r="AH321" s="144"/>
      <c r="AI321" s="144"/>
      <c r="AJ321" s="144"/>
      <c r="AK321" s="144"/>
      <c r="AL321" s="144"/>
      <c r="AM321" s="144"/>
      <c r="AN321" s="144"/>
      <c r="AO321" s="144"/>
      <c r="AP321" s="144"/>
    </row>
    <row r="322" spans="1:42" ht="15.75">
      <c r="A322" s="12"/>
      <c r="B322" s="144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4"/>
      <c r="V322" s="144"/>
      <c r="W322" s="144"/>
      <c r="X322" s="144"/>
      <c r="Y322" s="144"/>
      <c r="Z322" s="144"/>
      <c r="AA322" s="144"/>
      <c r="AB322" s="144"/>
      <c r="AC322" s="144"/>
      <c r="AD322" s="144"/>
      <c r="AE322" s="144"/>
      <c r="AF322" s="144"/>
      <c r="AG322" s="144"/>
      <c r="AH322" s="144"/>
      <c r="AI322" s="144"/>
      <c r="AJ322" s="144"/>
      <c r="AK322" s="144"/>
      <c r="AL322" s="144"/>
      <c r="AM322" s="144"/>
      <c r="AN322" s="144"/>
      <c r="AO322" s="144"/>
      <c r="AP322" s="144"/>
    </row>
    <row r="323" spans="1:42" ht="15.75">
      <c r="A323" s="12"/>
      <c r="B323" s="144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4"/>
      <c r="V323" s="144"/>
      <c r="W323" s="144"/>
      <c r="X323" s="144"/>
      <c r="Y323" s="144"/>
      <c r="Z323" s="144"/>
      <c r="AA323" s="144"/>
      <c r="AB323" s="144"/>
      <c r="AC323" s="144"/>
      <c r="AD323" s="144"/>
      <c r="AE323" s="144"/>
      <c r="AF323" s="144"/>
      <c r="AG323" s="144"/>
      <c r="AH323" s="144"/>
      <c r="AI323" s="144"/>
      <c r="AJ323" s="144"/>
      <c r="AK323" s="144"/>
      <c r="AL323" s="144"/>
      <c r="AM323" s="144"/>
      <c r="AN323" s="144"/>
      <c r="AO323" s="144"/>
      <c r="AP323" s="144"/>
    </row>
    <row r="324" spans="1:42" ht="15.75">
      <c r="A324" s="12"/>
      <c r="B324" s="144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4"/>
      <c r="V324" s="144"/>
      <c r="W324" s="144"/>
      <c r="X324" s="144"/>
      <c r="Y324" s="144"/>
      <c r="Z324" s="144"/>
      <c r="AA324" s="144"/>
      <c r="AB324" s="144"/>
      <c r="AC324" s="144"/>
      <c r="AD324" s="144"/>
      <c r="AE324" s="144"/>
      <c r="AF324" s="144"/>
      <c r="AG324" s="144"/>
      <c r="AH324" s="144"/>
      <c r="AI324" s="144"/>
      <c r="AJ324" s="144"/>
      <c r="AK324" s="144"/>
      <c r="AL324" s="144"/>
      <c r="AM324" s="144"/>
      <c r="AN324" s="144"/>
      <c r="AO324" s="144"/>
      <c r="AP324" s="144"/>
    </row>
    <row r="325" spans="1:42" ht="15.75">
      <c r="A325" s="12"/>
      <c r="B325" s="144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4"/>
      <c r="V325" s="144"/>
      <c r="W325" s="144"/>
      <c r="X325" s="144"/>
      <c r="Y325" s="144"/>
      <c r="Z325" s="144"/>
      <c r="AA325" s="144"/>
      <c r="AB325" s="144"/>
      <c r="AC325" s="144"/>
      <c r="AD325" s="144"/>
      <c r="AE325" s="144"/>
      <c r="AF325" s="144"/>
      <c r="AG325" s="144"/>
      <c r="AH325" s="144"/>
      <c r="AI325" s="144"/>
      <c r="AJ325" s="144"/>
      <c r="AK325" s="144"/>
      <c r="AL325" s="144"/>
      <c r="AM325" s="144"/>
      <c r="AN325" s="144"/>
      <c r="AO325" s="144"/>
      <c r="AP325" s="144"/>
    </row>
    <row r="326" spans="1:42" ht="15.75">
      <c r="A326" s="12"/>
      <c r="B326" s="144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4"/>
      <c r="V326" s="144"/>
      <c r="W326" s="144"/>
      <c r="X326" s="144"/>
      <c r="Y326" s="144"/>
      <c r="Z326" s="144"/>
      <c r="AA326" s="144"/>
      <c r="AB326" s="144"/>
      <c r="AC326" s="144"/>
      <c r="AD326" s="144"/>
      <c r="AE326" s="144"/>
      <c r="AF326" s="144"/>
      <c r="AG326" s="144"/>
      <c r="AH326" s="144"/>
      <c r="AI326" s="144"/>
      <c r="AJ326" s="144"/>
      <c r="AK326" s="144"/>
      <c r="AL326" s="144"/>
      <c r="AM326" s="144"/>
      <c r="AN326" s="144"/>
      <c r="AO326" s="144"/>
      <c r="AP326" s="144"/>
    </row>
    <row r="327" spans="1:42" ht="15.75">
      <c r="A327" s="12"/>
      <c r="B327" s="144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4"/>
      <c r="V327" s="144"/>
      <c r="W327" s="144"/>
      <c r="X327" s="144"/>
      <c r="Y327" s="144"/>
      <c r="Z327" s="144"/>
      <c r="AA327" s="144"/>
      <c r="AB327" s="144"/>
      <c r="AC327" s="144"/>
      <c r="AD327" s="144"/>
      <c r="AE327" s="144"/>
      <c r="AF327" s="144"/>
      <c r="AG327" s="144"/>
      <c r="AH327" s="144"/>
      <c r="AI327" s="144"/>
      <c r="AJ327" s="144"/>
      <c r="AK327" s="144"/>
      <c r="AL327" s="144"/>
      <c r="AM327" s="144"/>
      <c r="AN327" s="144"/>
      <c r="AO327" s="144"/>
      <c r="AP327" s="144"/>
    </row>
    <row r="328" spans="1:42" ht="15.75">
      <c r="A328" s="12"/>
      <c r="B328" s="144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4"/>
      <c r="V328" s="144"/>
      <c r="W328" s="144"/>
      <c r="X328" s="144"/>
      <c r="Y328" s="144"/>
      <c r="Z328" s="144"/>
      <c r="AA328" s="144"/>
      <c r="AB328" s="144"/>
      <c r="AC328" s="144"/>
      <c r="AD328" s="144"/>
      <c r="AE328" s="144"/>
      <c r="AF328" s="144"/>
      <c r="AG328" s="144"/>
      <c r="AH328" s="144"/>
      <c r="AI328" s="144"/>
      <c r="AJ328" s="144"/>
      <c r="AK328" s="144"/>
      <c r="AL328" s="144"/>
      <c r="AM328" s="144"/>
      <c r="AN328" s="144"/>
      <c r="AO328" s="144"/>
      <c r="AP328" s="144"/>
    </row>
    <row r="329" spans="1:42" ht="15.75">
      <c r="A329" s="12"/>
      <c r="B329" s="144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4"/>
      <c r="V329" s="144"/>
      <c r="W329" s="144"/>
      <c r="X329" s="144"/>
      <c r="Y329" s="144"/>
      <c r="Z329" s="144"/>
      <c r="AA329" s="144"/>
      <c r="AB329" s="144"/>
      <c r="AC329" s="144"/>
      <c r="AD329" s="144"/>
      <c r="AE329" s="144"/>
      <c r="AF329" s="144"/>
      <c r="AG329" s="144"/>
      <c r="AH329" s="144"/>
      <c r="AI329" s="144"/>
      <c r="AJ329" s="144"/>
      <c r="AK329" s="144"/>
      <c r="AL329" s="144"/>
      <c r="AM329" s="144"/>
      <c r="AN329" s="144"/>
      <c r="AO329" s="144"/>
      <c r="AP329" s="144"/>
    </row>
    <row r="330" spans="1:42" ht="15.75">
      <c r="A330" s="12"/>
      <c r="B330" s="144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4"/>
      <c r="V330" s="144"/>
      <c r="W330" s="144"/>
      <c r="X330" s="144"/>
      <c r="Y330" s="144"/>
      <c r="Z330" s="144"/>
      <c r="AA330" s="144"/>
      <c r="AB330" s="144"/>
      <c r="AC330" s="144"/>
      <c r="AD330" s="144"/>
      <c r="AE330" s="144"/>
      <c r="AF330" s="144"/>
      <c r="AG330" s="144"/>
      <c r="AH330" s="144"/>
      <c r="AI330" s="144"/>
      <c r="AJ330" s="144"/>
      <c r="AK330" s="144"/>
      <c r="AL330" s="144"/>
      <c r="AM330" s="144"/>
      <c r="AN330" s="144"/>
      <c r="AO330" s="144"/>
      <c r="AP330" s="144"/>
    </row>
    <row r="331" spans="1:42" ht="15.75">
      <c r="A331" s="12"/>
      <c r="B331" s="144"/>
      <c r="C331" s="144"/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  <c r="O331" s="144"/>
      <c r="P331" s="144"/>
      <c r="Q331" s="144"/>
      <c r="R331" s="144"/>
      <c r="S331" s="144"/>
      <c r="T331" s="144"/>
      <c r="U331" s="144"/>
      <c r="V331" s="144"/>
      <c r="W331" s="144"/>
      <c r="X331" s="144"/>
      <c r="Y331" s="144"/>
      <c r="Z331" s="144"/>
      <c r="AA331" s="144"/>
      <c r="AB331" s="144"/>
      <c r="AC331" s="144"/>
      <c r="AD331" s="144"/>
      <c r="AE331" s="144"/>
      <c r="AF331" s="144"/>
      <c r="AG331" s="144"/>
      <c r="AH331" s="144"/>
      <c r="AI331" s="144"/>
      <c r="AJ331" s="144"/>
      <c r="AK331" s="144"/>
      <c r="AL331" s="144"/>
      <c r="AM331" s="144"/>
      <c r="AN331" s="144"/>
      <c r="AO331" s="144"/>
      <c r="AP331" s="144"/>
    </row>
    <row r="332" spans="1:42" ht="15.75">
      <c r="A332" s="12"/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  <c r="Z332" s="144"/>
      <c r="AA332" s="144"/>
      <c r="AB332" s="144"/>
      <c r="AC332" s="144"/>
      <c r="AD332" s="144"/>
      <c r="AE332" s="144"/>
      <c r="AF332" s="144"/>
      <c r="AG332" s="144"/>
      <c r="AH332" s="144"/>
      <c r="AI332" s="144"/>
      <c r="AJ332" s="144"/>
      <c r="AK332" s="144"/>
      <c r="AL332" s="144"/>
      <c r="AM332" s="144"/>
      <c r="AN332" s="144"/>
      <c r="AO332" s="144"/>
      <c r="AP332" s="144"/>
    </row>
    <row r="333" spans="1:42" ht="15.75">
      <c r="A333" s="12"/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  <c r="Z333" s="144"/>
      <c r="AA333" s="144"/>
      <c r="AB333" s="144"/>
      <c r="AC333" s="144"/>
      <c r="AD333" s="144"/>
      <c r="AE333" s="144"/>
      <c r="AF333" s="144"/>
      <c r="AG333" s="144"/>
      <c r="AH333" s="144"/>
      <c r="AI333" s="144"/>
      <c r="AJ333" s="144"/>
      <c r="AK333" s="144"/>
      <c r="AL333" s="144"/>
      <c r="AM333" s="144"/>
      <c r="AN333" s="144"/>
      <c r="AO333" s="144"/>
      <c r="AP333" s="144"/>
    </row>
    <row r="334" spans="1:42" ht="15.75">
      <c r="A334" s="12"/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  <c r="Z334" s="144"/>
      <c r="AA334" s="144"/>
      <c r="AB334" s="144"/>
      <c r="AC334" s="144"/>
      <c r="AD334" s="144"/>
      <c r="AE334" s="144"/>
      <c r="AF334" s="144"/>
      <c r="AG334" s="144"/>
      <c r="AH334" s="144"/>
      <c r="AI334" s="144"/>
      <c r="AJ334" s="144"/>
      <c r="AK334" s="144"/>
      <c r="AL334" s="144"/>
      <c r="AM334" s="144"/>
      <c r="AN334" s="144"/>
      <c r="AO334" s="144"/>
      <c r="AP334" s="144"/>
    </row>
    <row r="335" spans="1:42" ht="15.75">
      <c r="A335" s="12"/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  <c r="Z335" s="144"/>
      <c r="AA335" s="144"/>
      <c r="AB335" s="144"/>
      <c r="AC335" s="144"/>
      <c r="AD335" s="144"/>
      <c r="AE335" s="144"/>
      <c r="AF335" s="144"/>
      <c r="AG335" s="144"/>
      <c r="AH335" s="144"/>
      <c r="AI335" s="144"/>
      <c r="AJ335" s="144"/>
      <c r="AK335" s="144"/>
      <c r="AL335" s="144"/>
      <c r="AM335" s="144"/>
      <c r="AN335" s="144"/>
      <c r="AO335" s="144"/>
      <c r="AP335" s="144"/>
    </row>
    <row r="336" spans="1:42" ht="15.75">
      <c r="A336" s="12"/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  <c r="Y336" s="144"/>
      <c r="Z336" s="144"/>
      <c r="AA336" s="144"/>
      <c r="AB336" s="144"/>
      <c r="AC336" s="144"/>
      <c r="AD336" s="144"/>
      <c r="AE336" s="144"/>
      <c r="AF336" s="144"/>
      <c r="AG336" s="144"/>
      <c r="AH336" s="144"/>
      <c r="AI336" s="144"/>
      <c r="AJ336" s="144"/>
      <c r="AK336" s="144"/>
      <c r="AL336" s="144"/>
      <c r="AM336" s="144"/>
      <c r="AN336" s="144"/>
      <c r="AO336" s="144"/>
      <c r="AP336" s="144"/>
    </row>
    <row r="337" spans="1:42" ht="15.75">
      <c r="A337" s="12"/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  <c r="Y337" s="144"/>
      <c r="Z337" s="144"/>
      <c r="AA337" s="144"/>
      <c r="AB337" s="144"/>
      <c r="AC337" s="144"/>
      <c r="AD337" s="144"/>
      <c r="AE337" s="144"/>
      <c r="AF337" s="144"/>
      <c r="AG337" s="144"/>
      <c r="AH337" s="144"/>
      <c r="AI337" s="144"/>
      <c r="AJ337" s="144"/>
      <c r="AK337" s="144"/>
      <c r="AL337" s="144"/>
      <c r="AM337" s="144"/>
      <c r="AN337" s="144"/>
      <c r="AO337" s="144"/>
      <c r="AP337" s="144"/>
    </row>
    <row r="338" spans="1:42" ht="15.75">
      <c r="A338" s="12"/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  <c r="Z338" s="144"/>
      <c r="AA338" s="144"/>
      <c r="AB338" s="144"/>
      <c r="AC338" s="144"/>
      <c r="AD338" s="144"/>
      <c r="AE338" s="144"/>
      <c r="AF338" s="144"/>
      <c r="AG338" s="144"/>
      <c r="AH338" s="144"/>
      <c r="AI338" s="144"/>
      <c r="AJ338" s="144"/>
      <c r="AK338" s="144"/>
      <c r="AL338" s="144"/>
      <c r="AM338" s="144"/>
      <c r="AN338" s="144"/>
      <c r="AO338" s="144"/>
      <c r="AP338" s="144"/>
    </row>
    <row r="339" spans="1:42" ht="15.75">
      <c r="A339" s="12"/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  <c r="Z339" s="144"/>
      <c r="AA339" s="144"/>
      <c r="AB339" s="144"/>
      <c r="AC339" s="144"/>
      <c r="AD339" s="144"/>
      <c r="AE339" s="144"/>
      <c r="AF339" s="144"/>
      <c r="AG339" s="144"/>
      <c r="AH339" s="144"/>
      <c r="AI339" s="144"/>
      <c r="AJ339" s="144"/>
      <c r="AK339" s="144"/>
      <c r="AL339" s="144"/>
      <c r="AM339" s="144"/>
      <c r="AN339" s="144"/>
      <c r="AO339" s="144"/>
      <c r="AP339" s="144"/>
    </row>
    <row r="340" spans="1:42" ht="15.75">
      <c r="A340" s="12"/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  <c r="Z340" s="144"/>
      <c r="AA340" s="144"/>
      <c r="AB340" s="144"/>
      <c r="AC340" s="144"/>
      <c r="AD340" s="144"/>
      <c r="AE340" s="144"/>
      <c r="AF340" s="144"/>
      <c r="AG340" s="144"/>
      <c r="AH340" s="144"/>
      <c r="AI340" s="144"/>
      <c r="AJ340" s="144"/>
      <c r="AK340" s="144"/>
      <c r="AL340" s="144"/>
      <c r="AM340" s="144"/>
      <c r="AN340" s="144"/>
      <c r="AO340" s="144"/>
      <c r="AP340" s="144"/>
    </row>
    <row r="341" spans="1:42" ht="15.75">
      <c r="A341" s="12"/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  <c r="Y341" s="144"/>
      <c r="Z341" s="144"/>
      <c r="AA341" s="144"/>
      <c r="AB341" s="144"/>
      <c r="AC341" s="144"/>
      <c r="AD341" s="144"/>
      <c r="AE341" s="144"/>
      <c r="AF341" s="144"/>
      <c r="AG341" s="144"/>
      <c r="AH341" s="144"/>
      <c r="AI341" s="144"/>
      <c r="AJ341" s="144"/>
      <c r="AK341" s="144"/>
      <c r="AL341" s="144"/>
      <c r="AM341" s="144"/>
      <c r="AN341" s="144"/>
      <c r="AO341" s="144"/>
      <c r="AP341" s="144"/>
    </row>
    <row r="342" spans="1:42" ht="15.75">
      <c r="A342" s="12"/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  <c r="Z342" s="144"/>
      <c r="AA342" s="144"/>
      <c r="AB342" s="144"/>
      <c r="AC342" s="144"/>
      <c r="AD342" s="144"/>
      <c r="AE342" s="144"/>
      <c r="AF342" s="144"/>
      <c r="AG342" s="144"/>
      <c r="AH342" s="144"/>
      <c r="AI342" s="144"/>
      <c r="AJ342" s="144"/>
      <c r="AK342" s="144"/>
      <c r="AL342" s="144"/>
      <c r="AM342" s="144"/>
      <c r="AN342" s="144"/>
      <c r="AO342" s="144"/>
      <c r="AP342" s="144"/>
    </row>
    <row r="343" spans="1:42" ht="15.75">
      <c r="A343" s="12"/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  <c r="Z343" s="144"/>
      <c r="AA343" s="144"/>
      <c r="AB343" s="144"/>
      <c r="AC343" s="144"/>
      <c r="AD343" s="144"/>
      <c r="AE343" s="144"/>
      <c r="AF343" s="144"/>
      <c r="AG343" s="144"/>
      <c r="AH343" s="144"/>
      <c r="AI343" s="144"/>
      <c r="AJ343" s="144"/>
      <c r="AK343" s="144"/>
      <c r="AL343" s="144"/>
      <c r="AM343" s="144"/>
      <c r="AN343" s="144"/>
      <c r="AO343" s="144"/>
      <c r="AP343" s="144"/>
    </row>
    <row r="344" spans="1:42" ht="15.75">
      <c r="A344" s="12"/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  <c r="S344" s="144"/>
      <c r="T344" s="144"/>
      <c r="U344" s="144"/>
      <c r="V344" s="144"/>
      <c r="W344" s="144"/>
      <c r="X344" s="144"/>
      <c r="Y344" s="144"/>
      <c r="Z344" s="144"/>
      <c r="AA344" s="144"/>
      <c r="AB344" s="144"/>
      <c r="AC344" s="144"/>
      <c r="AD344" s="144"/>
      <c r="AE344" s="144"/>
      <c r="AF344" s="144"/>
      <c r="AG344" s="144"/>
      <c r="AH344" s="144"/>
      <c r="AI344" s="144"/>
      <c r="AJ344" s="144"/>
      <c r="AK344" s="144"/>
      <c r="AL344" s="144"/>
      <c r="AM344" s="144"/>
      <c r="AN344" s="144"/>
      <c r="AO344" s="144"/>
      <c r="AP344" s="144"/>
    </row>
    <row r="345" spans="1:42" ht="15.75">
      <c r="A345" s="12"/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  <c r="Y345" s="144"/>
      <c r="Z345" s="144"/>
      <c r="AA345" s="144"/>
      <c r="AB345" s="144"/>
      <c r="AC345" s="144"/>
      <c r="AD345" s="144"/>
      <c r="AE345" s="144"/>
      <c r="AF345" s="144"/>
      <c r="AG345" s="144"/>
      <c r="AH345" s="144"/>
      <c r="AI345" s="144"/>
      <c r="AJ345" s="144"/>
      <c r="AK345" s="144"/>
      <c r="AL345" s="144"/>
      <c r="AM345" s="144"/>
      <c r="AN345" s="144"/>
      <c r="AO345" s="144"/>
      <c r="AP345" s="144"/>
    </row>
    <row r="346" spans="1:42" ht="15.75">
      <c r="A346" s="12"/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  <c r="Z346" s="144"/>
      <c r="AA346" s="144"/>
      <c r="AB346" s="144"/>
      <c r="AC346" s="144"/>
      <c r="AD346" s="144"/>
      <c r="AE346" s="144"/>
      <c r="AF346" s="144"/>
      <c r="AG346" s="144"/>
      <c r="AH346" s="144"/>
      <c r="AI346" s="144"/>
      <c r="AJ346" s="144"/>
      <c r="AK346" s="144"/>
      <c r="AL346" s="144"/>
      <c r="AM346" s="144"/>
      <c r="AN346" s="144"/>
      <c r="AO346" s="144"/>
      <c r="AP346" s="144"/>
    </row>
    <row r="347" spans="1:42" ht="15.75">
      <c r="A347" s="12"/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  <c r="Y347" s="144"/>
      <c r="Z347" s="144"/>
      <c r="AA347" s="144"/>
      <c r="AB347" s="144"/>
      <c r="AC347" s="144"/>
      <c r="AD347" s="144"/>
      <c r="AE347" s="144"/>
      <c r="AF347" s="144"/>
      <c r="AG347" s="144"/>
      <c r="AH347" s="144"/>
      <c r="AI347" s="144"/>
      <c r="AJ347" s="144"/>
      <c r="AK347" s="144"/>
      <c r="AL347" s="144"/>
      <c r="AM347" s="144"/>
      <c r="AN347" s="144"/>
      <c r="AO347" s="144"/>
      <c r="AP347" s="144"/>
    </row>
    <row r="348" spans="1:42" ht="15.75">
      <c r="A348" s="12"/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  <c r="Z348" s="144"/>
      <c r="AA348" s="144"/>
      <c r="AB348" s="144"/>
      <c r="AC348" s="144"/>
      <c r="AD348" s="144"/>
      <c r="AE348" s="144"/>
      <c r="AF348" s="144"/>
      <c r="AG348" s="144"/>
      <c r="AH348" s="144"/>
      <c r="AI348" s="144"/>
      <c r="AJ348" s="144"/>
      <c r="AK348" s="144"/>
      <c r="AL348" s="144"/>
      <c r="AM348" s="144"/>
      <c r="AN348" s="144"/>
      <c r="AO348" s="144"/>
      <c r="AP348" s="144"/>
    </row>
    <row r="349" spans="1:42" ht="15.75">
      <c r="A349" s="12"/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  <c r="Z349" s="144"/>
      <c r="AA349" s="144"/>
      <c r="AB349" s="144"/>
      <c r="AC349" s="144"/>
      <c r="AD349" s="144"/>
      <c r="AE349" s="144"/>
      <c r="AF349" s="144"/>
      <c r="AG349" s="144"/>
      <c r="AH349" s="144"/>
      <c r="AI349" s="144"/>
      <c r="AJ349" s="144"/>
      <c r="AK349" s="144"/>
      <c r="AL349" s="144"/>
      <c r="AM349" s="144"/>
      <c r="AN349" s="144"/>
      <c r="AO349" s="144"/>
      <c r="AP349" s="144"/>
    </row>
    <row r="350" spans="1:42" ht="15.75">
      <c r="A350" s="12"/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  <c r="Z350" s="144"/>
      <c r="AA350" s="144"/>
      <c r="AB350" s="144"/>
      <c r="AC350" s="144"/>
      <c r="AD350" s="144"/>
      <c r="AE350" s="144"/>
      <c r="AF350" s="144"/>
      <c r="AG350" s="144"/>
      <c r="AH350" s="144"/>
      <c r="AI350" s="144"/>
      <c r="AJ350" s="144"/>
      <c r="AK350" s="144"/>
      <c r="AL350" s="144"/>
      <c r="AM350" s="144"/>
      <c r="AN350" s="144"/>
      <c r="AO350" s="144"/>
      <c r="AP350" s="144"/>
    </row>
    <row r="351" spans="1:42" ht="15.75">
      <c r="A351" s="12"/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  <c r="Y351" s="144"/>
      <c r="Z351" s="144"/>
      <c r="AA351" s="144"/>
      <c r="AB351" s="144"/>
      <c r="AC351" s="144"/>
      <c r="AD351" s="144"/>
      <c r="AE351" s="144"/>
      <c r="AF351" s="144"/>
      <c r="AG351" s="144"/>
      <c r="AH351" s="144"/>
      <c r="AI351" s="144"/>
      <c r="AJ351" s="144"/>
      <c r="AK351" s="144"/>
      <c r="AL351" s="144"/>
      <c r="AM351" s="144"/>
      <c r="AN351" s="144"/>
      <c r="AO351" s="144"/>
      <c r="AP351" s="144"/>
    </row>
    <row r="352" spans="1:42" ht="15.75">
      <c r="A352" s="12"/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  <c r="Y352" s="144"/>
      <c r="Z352" s="144"/>
      <c r="AA352" s="144"/>
      <c r="AB352" s="144"/>
      <c r="AC352" s="144"/>
      <c r="AD352" s="144"/>
      <c r="AE352" s="144"/>
      <c r="AF352" s="144"/>
      <c r="AG352" s="144"/>
      <c r="AH352" s="144"/>
      <c r="AI352" s="144"/>
      <c r="AJ352" s="144"/>
      <c r="AK352" s="144"/>
      <c r="AL352" s="144"/>
      <c r="AM352" s="144"/>
      <c r="AN352" s="144"/>
      <c r="AO352" s="144"/>
      <c r="AP352" s="144"/>
    </row>
    <row r="353" spans="1:42" ht="15.75">
      <c r="A353" s="12"/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  <c r="Z353" s="144"/>
      <c r="AA353" s="144"/>
      <c r="AB353" s="144"/>
      <c r="AC353" s="144"/>
      <c r="AD353" s="144"/>
      <c r="AE353" s="144"/>
      <c r="AF353" s="144"/>
      <c r="AG353" s="144"/>
      <c r="AH353" s="144"/>
      <c r="AI353" s="144"/>
      <c r="AJ353" s="144"/>
      <c r="AK353" s="144"/>
      <c r="AL353" s="144"/>
      <c r="AM353" s="144"/>
      <c r="AN353" s="144"/>
      <c r="AO353" s="144"/>
      <c r="AP353" s="144"/>
    </row>
    <row r="354" spans="1:42" ht="15.75">
      <c r="A354" s="12"/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  <c r="Z354" s="144"/>
      <c r="AA354" s="144"/>
      <c r="AB354" s="144"/>
      <c r="AC354" s="144"/>
      <c r="AD354" s="144"/>
      <c r="AE354" s="144"/>
      <c r="AF354" s="144"/>
      <c r="AG354" s="144"/>
      <c r="AH354" s="144"/>
      <c r="AI354" s="144"/>
      <c r="AJ354" s="144"/>
      <c r="AK354" s="144"/>
      <c r="AL354" s="144"/>
      <c r="AM354" s="144"/>
      <c r="AN354" s="144"/>
      <c r="AO354" s="144"/>
      <c r="AP354" s="144"/>
    </row>
    <row r="355" spans="1:42" ht="15.75">
      <c r="A355" s="12"/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  <c r="Y355" s="144"/>
      <c r="Z355" s="144"/>
      <c r="AA355" s="144"/>
      <c r="AB355" s="144"/>
      <c r="AC355" s="144"/>
      <c r="AD355" s="144"/>
      <c r="AE355" s="144"/>
      <c r="AF355" s="144"/>
      <c r="AG355" s="144"/>
      <c r="AH355" s="144"/>
      <c r="AI355" s="144"/>
      <c r="AJ355" s="144"/>
      <c r="AK355" s="144"/>
      <c r="AL355" s="144"/>
      <c r="AM355" s="144"/>
      <c r="AN355" s="144"/>
      <c r="AO355" s="144"/>
      <c r="AP355" s="144"/>
    </row>
    <row r="356" spans="1:42" ht="15.75">
      <c r="A356" s="12"/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  <c r="Z356" s="144"/>
      <c r="AA356" s="144"/>
      <c r="AB356" s="144"/>
      <c r="AC356" s="144"/>
      <c r="AD356" s="144"/>
      <c r="AE356" s="144"/>
      <c r="AF356" s="144"/>
      <c r="AG356" s="144"/>
      <c r="AH356" s="144"/>
      <c r="AI356" s="144"/>
      <c r="AJ356" s="144"/>
      <c r="AK356" s="144"/>
      <c r="AL356" s="144"/>
      <c r="AM356" s="144"/>
      <c r="AN356" s="144"/>
      <c r="AO356" s="144"/>
      <c r="AP356" s="144"/>
    </row>
    <row r="357" spans="1:42" ht="15.75">
      <c r="A357" s="12"/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4"/>
      <c r="Q357" s="144"/>
      <c r="R357" s="144"/>
      <c r="S357" s="144"/>
      <c r="T357" s="144"/>
      <c r="U357" s="144"/>
      <c r="V357" s="144"/>
      <c r="W357" s="144"/>
      <c r="X357" s="144"/>
      <c r="Y357" s="144"/>
      <c r="Z357" s="144"/>
      <c r="AA357" s="144"/>
      <c r="AB357" s="144"/>
      <c r="AC357" s="144"/>
      <c r="AD357" s="144"/>
      <c r="AE357" s="144"/>
      <c r="AF357" s="144"/>
      <c r="AG357" s="144"/>
      <c r="AH357" s="144"/>
      <c r="AI357" s="144"/>
      <c r="AJ357" s="144"/>
      <c r="AK357" s="144"/>
      <c r="AL357" s="144"/>
      <c r="AM357" s="144"/>
      <c r="AN357" s="144"/>
      <c r="AO357" s="144"/>
      <c r="AP357" s="144"/>
    </row>
    <row r="358" spans="1:42" ht="15.75">
      <c r="A358" s="12"/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4"/>
      <c r="Q358" s="144"/>
      <c r="R358" s="144"/>
      <c r="S358" s="144"/>
      <c r="T358" s="144"/>
      <c r="U358" s="144"/>
      <c r="V358" s="144"/>
      <c r="W358" s="144"/>
      <c r="X358" s="144"/>
      <c r="Y358" s="144"/>
      <c r="Z358" s="144"/>
      <c r="AA358" s="144"/>
      <c r="AB358" s="144"/>
      <c r="AC358" s="144"/>
      <c r="AD358" s="144"/>
      <c r="AE358" s="144"/>
      <c r="AF358" s="144"/>
      <c r="AG358" s="144"/>
      <c r="AH358" s="144"/>
      <c r="AI358" s="144"/>
      <c r="AJ358" s="144"/>
      <c r="AK358" s="144"/>
      <c r="AL358" s="144"/>
      <c r="AM358" s="144"/>
      <c r="AN358" s="144"/>
      <c r="AO358" s="144"/>
      <c r="AP358" s="144"/>
    </row>
    <row r="359" spans="1:42" ht="15.75">
      <c r="A359" s="12"/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4"/>
      <c r="Q359" s="144"/>
      <c r="R359" s="144"/>
      <c r="S359" s="144"/>
      <c r="T359" s="144"/>
      <c r="U359" s="144"/>
      <c r="V359" s="144"/>
      <c r="W359" s="144"/>
      <c r="X359" s="144"/>
      <c r="Y359" s="144"/>
      <c r="Z359" s="144"/>
      <c r="AA359" s="144"/>
      <c r="AB359" s="144"/>
      <c r="AC359" s="144"/>
      <c r="AD359" s="144"/>
      <c r="AE359" s="144"/>
      <c r="AF359" s="144"/>
      <c r="AG359" s="144"/>
      <c r="AH359" s="144"/>
      <c r="AI359" s="144"/>
      <c r="AJ359" s="144"/>
      <c r="AK359" s="144"/>
      <c r="AL359" s="144"/>
      <c r="AM359" s="144"/>
      <c r="AN359" s="144"/>
      <c r="AO359" s="144"/>
      <c r="AP359" s="144"/>
    </row>
    <row r="360" spans="1:42" ht="15.75">
      <c r="A360" s="12"/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4"/>
      <c r="Q360" s="144"/>
      <c r="R360" s="144"/>
      <c r="S360" s="144"/>
      <c r="T360" s="144"/>
      <c r="U360" s="144"/>
      <c r="V360" s="144"/>
      <c r="W360" s="144"/>
      <c r="X360" s="144"/>
      <c r="Y360" s="144"/>
      <c r="Z360" s="144"/>
      <c r="AA360" s="144"/>
      <c r="AB360" s="144"/>
      <c r="AC360" s="144"/>
      <c r="AD360" s="144"/>
      <c r="AE360" s="144"/>
      <c r="AF360" s="144"/>
      <c r="AG360" s="144"/>
      <c r="AH360" s="144"/>
      <c r="AI360" s="144"/>
      <c r="AJ360" s="144"/>
      <c r="AK360" s="144"/>
      <c r="AL360" s="144"/>
      <c r="AM360" s="144"/>
      <c r="AN360" s="144"/>
      <c r="AO360" s="144"/>
      <c r="AP360" s="144"/>
    </row>
    <row r="361" spans="1:42" ht="15.75">
      <c r="A361" s="12"/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4"/>
      <c r="Q361" s="144"/>
      <c r="R361" s="144"/>
      <c r="S361" s="144"/>
      <c r="T361" s="144"/>
      <c r="U361" s="144"/>
      <c r="V361" s="144"/>
      <c r="W361" s="144"/>
      <c r="X361" s="144"/>
      <c r="Y361" s="144"/>
      <c r="Z361" s="144"/>
      <c r="AA361" s="144"/>
      <c r="AB361" s="144"/>
      <c r="AC361" s="144"/>
      <c r="AD361" s="144"/>
      <c r="AE361" s="144"/>
      <c r="AF361" s="144"/>
      <c r="AG361" s="144"/>
      <c r="AH361" s="144"/>
      <c r="AI361" s="144"/>
      <c r="AJ361" s="144"/>
      <c r="AK361" s="144"/>
      <c r="AL361" s="144"/>
      <c r="AM361" s="144"/>
      <c r="AN361" s="144"/>
      <c r="AO361" s="144"/>
      <c r="AP361" s="144"/>
    </row>
    <row r="362" spans="1:42" ht="15.75">
      <c r="A362" s="12"/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4"/>
      <c r="Q362" s="144"/>
      <c r="R362" s="144"/>
      <c r="S362" s="144"/>
      <c r="T362" s="144"/>
      <c r="U362" s="144"/>
      <c r="V362" s="144"/>
      <c r="W362" s="144"/>
      <c r="X362" s="144"/>
      <c r="Y362" s="144"/>
      <c r="Z362" s="144"/>
      <c r="AA362" s="144"/>
      <c r="AB362" s="144"/>
      <c r="AC362" s="144"/>
      <c r="AD362" s="144"/>
      <c r="AE362" s="144"/>
      <c r="AF362" s="144"/>
      <c r="AG362" s="144"/>
      <c r="AH362" s="144"/>
      <c r="AI362" s="144"/>
      <c r="AJ362" s="144"/>
      <c r="AK362" s="144"/>
      <c r="AL362" s="144"/>
      <c r="AM362" s="144"/>
      <c r="AN362" s="144"/>
      <c r="AO362" s="144"/>
      <c r="AP362" s="144"/>
    </row>
    <row r="363" spans="1:42" ht="15.75">
      <c r="A363" s="12"/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  <c r="R363" s="144"/>
      <c r="S363" s="144"/>
      <c r="T363" s="144"/>
      <c r="U363" s="144"/>
      <c r="V363" s="144"/>
      <c r="W363" s="144"/>
      <c r="X363" s="144"/>
      <c r="Y363" s="144"/>
      <c r="Z363" s="144"/>
      <c r="AA363" s="144"/>
      <c r="AB363" s="144"/>
      <c r="AC363" s="144"/>
      <c r="AD363" s="144"/>
      <c r="AE363" s="144"/>
      <c r="AF363" s="144"/>
      <c r="AG363" s="144"/>
      <c r="AH363" s="144"/>
      <c r="AI363" s="144"/>
      <c r="AJ363" s="144"/>
      <c r="AK363" s="144"/>
      <c r="AL363" s="144"/>
      <c r="AM363" s="144"/>
      <c r="AN363" s="144"/>
      <c r="AO363" s="144"/>
      <c r="AP363" s="144"/>
    </row>
    <row r="364" spans="1:42" ht="15.75">
      <c r="A364" s="12"/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4"/>
      <c r="Q364" s="144"/>
      <c r="R364" s="144"/>
      <c r="S364" s="144"/>
      <c r="T364" s="144"/>
      <c r="U364" s="144"/>
      <c r="V364" s="144"/>
      <c r="W364" s="144"/>
      <c r="X364" s="144"/>
      <c r="Y364" s="144"/>
      <c r="Z364" s="144"/>
      <c r="AA364" s="144"/>
      <c r="AB364" s="144"/>
      <c r="AC364" s="144"/>
      <c r="AD364" s="144"/>
      <c r="AE364" s="144"/>
      <c r="AF364" s="144"/>
      <c r="AG364" s="144"/>
      <c r="AH364" s="144"/>
      <c r="AI364" s="144"/>
      <c r="AJ364" s="144"/>
      <c r="AK364" s="144"/>
      <c r="AL364" s="144"/>
      <c r="AM364" s="144"/>
      <c r="AN364" s="144"/>
      <c r="AO364" s="144"/>
      <c r="AP364" s="144"/>
    </row>
    <row r="365" spans="1:42" ht="15.75">
      <c r="A365" s="12"/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4"/>
      <c r="Q365" s="144"/>
      <c r="R365" s="144"/>
      <c r="S365" s="144"/>
      <c r="T365" s="144"/>
      <c r="U365" s="144"/>
      <c r="V365" s="144"/>
      <c r="W365" s="144"/>
      <c r="X365" s="144"/>
      <c r="Y365" s="144"/>
      <c r="Z365" s="144"/>
      <c r="AA365" s="144"/>
      <c r="AB365" s="144"/>
      <c r="AC365" s="144"/>
      <c r="AD365" s="144"/>
      <c r="AE365" s="144"/>
      <c r="AF365" s="144"/>
      <c r="AG365" s="144"/>
      <c r="AH365" s="144"/>
      <c r="AI365" s="144"/>
      <c r="AJ365" s="144"/>
      <c r="AK365" s="144"/>
      <c r="AL365" s="144"/>
      <c r="AM365" s="144"/>
      <c r="AN365" s="144"/>
      <c r="AO365" s="144"/>
      <c r="AP365" s="144"/>
    </row>
    <row r="366" spans="1:42" ht="15.75">
      <c r="A366" s="12"/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  <c r="R366" s="144"/>
      <c r="S366" s="144"/>
      <c r="T366" s="144"/>
      <c r="U366" s="144"/>
      <c r="V366" s="144"/>
      <c r="W366" s="144"/>
      <c r="X366" s="144"/>
      <c r="Y366" s="144"/>
      <c r="Z366" s="144"/>
      <c r="AA366" s="144"/>
      <c r="AB366" s="144"/>
      <c r="AC366" s="144"/>
      <c r="AD366" s="144"/>
      <c r="AE366" s="144"/>
      <c r="AF366" s="144"/>
      <c r="AG366" s="144"/>
      <c r="AH366" s="144"/>
      <c r="AI366" s="144"/>
      <c r="AJ366" s="144"/>
      <c r="AK366" s="144"/>
      <c r="AL366" s="144"/>
      <c r="AM366" s="144"/>
      <c r="AN366" s="144"/>
      <c r="AO366" s="144"/>
      <c r="AP366" s="144"/>
    </row>
    <row r="367" spans="1:42" ht="15.75">
      <c r="A367" s="12"/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  <c r="R367" s="144"/>
      <c r="S367" s="144"/>
      <c r="T367" s="144"/>
      <c r="U367" s="144"/>
      <c r="V367" s="144"/>
      <c r="W367" s="144"/>
      <c r="X367" s="144"/>
      <c r="Y367" s="144"/>
      <c r="Z367" s="144"/>
      <c r="AA367" s="144"/>
      <c r="AB367" s="144"/>
      <c r="AC367" s="144"/>
      <c r="AD367" s="144"/>
      <c r="AE367" s="144"/>
      <c r="AF367" s="144"/>
      <c r="AG367" s="144"/>
      <c r="AH367" s="144"/>
      <c r="AI367" s="144"/>
      <c r="AJ367" s="144"/>
      <c r="AK367" s="144"/>
      <c r="AL367" s="144"/>
      <c r="AM367" s="144"/>
      <c r="AN367" s="144"/>
      <c r="AO367" s="144"/>
      <c r="AP367" s="144"/>
    </row>
    <row r="368" spans="1:42" ht="15.75">
      <c r="A368" s="12"/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4"/>
      <c r="Q368" s="144"/>
      <c r="R368" s="144"/>
      <c r="S368" s="144"/>
      <c r="T368" s="144"/>
      <c r="U368" s="144"/>
      <c r="V368" s="144"/>
      <c r="W368" s="144"/>
      <c r="X368" s="144"/>
      <c r="Y368" s="144"/>
      <c r="Z368" s="144"/>
      <c r="AA368" s="144"/>
      <c r="AB368" s="144"/>
      <c r="AC368" s="144"/>
      <c r="AD368" s="144"/>
      <c r="AE368" s="144"/>
      <c r="AF368" s="144"/>
      <c r="AG368" s="144"/>
      <c r="AH368" s="144"/>
      <c r="AI368" s="144"/>
      <c r="AJ368" s="144"/>
      <c r="AK368" s="144"/>
      <c r="AL368" s="144"/>
      <c r="AM368" s="144"/>
      <c r="AN368" s="144"/>
      <c r="AO368" s="144"/>
      <c r="AP368" s="144"/>
    </row>
    <row r="369" spans="1:42" ht="15.75">
      <c r="A369" s="12"/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4"/>
      <c r="Q369" s="144"/>
      <c r="R369" s="144"/>
      <c r="S369" s="144"/>
      <c r="T369" s="144"/>
      <c r="U369" s="144"/>
      <c r="V369" s="144"/>
      <c r="W369" s="144"/>
      <c r="X369" s="144"/>
      <c r="Y369" s="144"/>
      <c r="Z369" s="144"/>
      <c r="AA369" s="144"/>
      <c r="AB369" s="144"/>
      <c r="AC369" s="144"/>
      <c r="AD369" s="144"/>
      <c r="AE369" s="144"/>
      <c r="AF369" s="144"/>
      <c r="AG369" s="144"/>
      <c r="AH369" s="144"/>
      <c r="AI369" s="144"/>
      <c r="AJ369" s="144"/>
      <c r="AK369" s="144"/>
      <c r="AL369" s="144"/>
      <c r="AM369" s="144"/>
      <c r="AN369" s="144"/>
      <c r="AO369" s="144"/>
      <c r="AP369" s="144"/>
    </row>
    <row r="370" spans="1:42" ht="15.75">
      <c r="A370" s="12"/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  <c r="R370" s="144"/>
      <c r="S370" s="144"/>
      <c r="T370" s="144"/>
      <c r="U370" s="144"/>
      <c r="V370" s="144"/>
      <c r="W370" s="144"/>
      <c r="X370" s="144"/>
      <c r="Y370" s="144"/>
      <c r="Z370" s="144"/>
      <c r="AA370" s="144"/>
      <c r="AB370" s="144"/>
      <c r="AC370" s="144"/>
      <c r="AD370" s="144"/>
      <c r="AE370" s="144"/>
      <c r="AF370" s="144"/>
      <c r="AG370" s="144"/>
      <c r="AH370" s="144"/>
      <c r="AI370" s="144"/>
      <c r="AJ370" s="144"/>
      <c r="AK370" s="144"/>
      <c r="AL370" s="144"/>
      <c r="AM370" s="144"/>
      <c r="AN370" s="144"/>
      <c r="AO370" s="144"/>
      <c r="AP370" s="144"/>
    </row>
    <row r="371" spans="1:42" ht="15.75">
      <c r="A371" s="12"/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  <c r="R371" s="144"/>
      <c r="S371" s="144"/>
      <c r="T371" s="144"/>
      <c r="U371" s="144"/>
      <c r="V371" s="144"/>
      <c r="W371" s="144"/>
      <c r="X371" s="144"/>
      <c r="Y371" s="144"/>
      <c r="Z371" s="144"/>
      <c r="AA371" s="144"/>
      <c r="AB371" s="144"/>
      <c r="AC371" s="144"/>
      <c r="AD371" s="144"/>
      <c r="AE371" s="144"/>
      <c r="AF371" s="144"/>
      <c r="AG371" s="144"/>
      <c r="AH371" s="144"/>
      <c r="AI371" s="144"/>
      <c r="AJ371" s="144"/>
      <c r="AK371" s="144"/>
      <c r="AL371" s="144"/>
      <c r="AM371" s="144"/>
      <c r="AN371" s="144"/>
      <c r="AO371" s="144"/>
      <c r="AP371" s="144"/>
    </row>
    <row r="372" spans="1:42" ht="15.75">
      <c r="A372" s="12"/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  <c r="R372" s="144"/>
      <c r="S372" s="144"/>
      <c r="T372" s="144"/>
      <c r="U372" s="144"/>
      <c r="V372" s="144"/>
      <c r="W372" s="144"/>
      <c r="X372" s="144"/>
      <c r="Y372" s="144"/>
      <c r="Z372" s="144"/>
      <c r="AA372" s="144"/>
      <c r="AB372" s="144"/>
      <c r="AC372" s="144"/>
      <c r="AD372" s="144"/>
      <c r="AE372" s="144"/>
      <c r="AF372" s="144"/>
      <c r="AG372" s="144"/>
      <c r="AH372" s="144"/>
      <c r="AI372" s="144"/>
      <c r="AJ372" s="144"/>
      <c r="AK372" s="144"/>
      <c r="AL372" s="144"/>
      <c r="AM372" s="144"/>
      <c r="AN372" s="144"/>
      <c r="AO372" s="144"/>
      <c r="AP372" s="144"/>
    </row>
    <row r="373" spans="1:42" ht="15.75">
      <c r="A373" s="12"/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  <c r="S373" s="144"/>
      <c r="T373" s="144"/>
      <c r="U373" s="144"/>
      <c r="V373" s="144"/>
      <c r="W373" s="144"/>
      <c r="X373" s="144"/>
      <c r="Y373" s="144"/>
      <c r="Z373" s="144"/>
      <c r="AA373" s="144"/>
      <c r="AB373" s="144"/>
      <c r="AC373" s="144"/>
      <c r="AD373" s="144"/>
      <c r="AE373" s="144"/>
      <c r="AF373" s="144"/>
      <c r="AG373" s="144"/>
      <c r="AH373" s="144"/>
      <c r="AI373" s="144"/>
      <c r="AJ373" s="144"/>
      <c r="AK373" s="144"/>
      <c r="AL373" s="144"/>
      <c r="AM373" s="144"/>
      <c r="AN373" s="144"/>
      <c r="AO373" s="144"/>
      <c r="AP373" s="144"/>
    </row>
    <row r="374" spans="1:42" ht="15.75">
      <c r="A374" s="12"/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  <c r="Y374" s="144"/>
      <c r="Z374" s="144"/>
      <c r="AA374" s="144"/>
      <c r="AB374" s="144"/>
      <c r="AC374" s="144"/>
      <c r="AD374" s="144"/>
      <c r="AE374" s="144"/>
      <c r="AF374" s="144"/>
      <c r="AG374" s="144"/>
      <c r="AH374" s="144"/>
      <c r="AI374" s="144"/>
      <c r="AJ374" s="144"/>
      <c r="AK374" s="144"/>
      <c r="AL374" s="144"/>
      <c r="AM374" s="144"/>
      <c r="AN374" s="144"/>
      <c r="AO374" s="144"/>
      <c r="AP374" s="144"/>
    </row>
    <row r="375" spans="1:42" ht="15.75">
      <c r="A375" s="12"/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  <c r="R375" s="144"/>
      <c r="S375" s="144"/>
      <c r="T375" s="144"/>
      <c r="U375" s="144"/>
      <c r="V375" s="144"/>
      <c r="W375" s="144"/>
      <c r="X375" s="144"/>
      <c r="Y375" s="144"/>
      <c r="Z375" s="144"/>
      <c r="AA375" s="144"/>
      <c r="AB375" s="144"/>
      <c r="AC375" s="144"/>
      <c r="AD375" s="144"/>
      <c r="AE375" s="144"/>
      <c r="AF375" s="144"/>
      <c r="AG375" s="144"/>
      <c r="AH375" s="144"/>
      <c r="AI375" s="144"/>
      <c r="AJ375" s="144"/>
      <c r="AK375" s="144"/>
      <c r="AL375" s="144"/>
      <c r="AM375" s="144"/>
      <c r="AN375" s="144"/>
      <c r="AO375" s="144"/>
      <c r="AP375" s="144"/>
    </row>
    <row r="376" spans="1:42" ht="15.75">
      <c r="A376" s="12"/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  <c r="R376" s="144"/>
      <c r="S376" s="144"/>
      <c r="T376" s="144"/>
      <c r="U376" s="144"/>
      <c r="V376" s="144"/>
      <c r="W376" s="144"/>
      <c r="X376" s="144"/>
      <c r="Y376" s="144"/>
      <c r="Z376" s="144"/>
      <c r="AA376" s="144"/>
      <c r="AB376" s="144"/>
      <c r="AC376" s="144"/>
      <c r="AD376" s="144"/>
      <c r="AE376" s="144"/>
      <c r="AF376" s="144"/>
      <c r="AG376" s="144"/>
      <c r="AH376" s="144"/>
      <c r="AI376" s="144"/>
      <c r="AJ376" s="144"/>
      <c r="AK376" s="144"/>
      <c r="AL376" s="144"/>
      <c r="AM376" s="144"/>
      <c r="AN376" s="144"/>
      <c r="AO376" s="144"/>
      <c r="AP376" s="144"/>
    </row>
    <row r="377" spans="1:42" ht="15.75">
      <c r="A377" s="12"/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  <c r="R377" s="144"/>
      <c r="S377" s="144"/>
      <c r="T377" s="144"/>
      <c r="U377" s="144"/>
      <c r="V377" s="144"/>
      <c r="W377" s="144"/>
      <c r="X377" s="144"/>
      <c r="Y377" s="144"/>
      <c r="Z377" s="144"/>
      <c r="AA377" s="144"/>
      <c r="AB377" s="144"/>
      <c r="AC377" s="144"/>
      <c r="AD377" s="144"/>
      <c r="AE377" s="144"/>
      <c r="AF377" s="144"/>
      <c r="AG377" s="144"/>
      <c r="AH377" s="144"/>
      <c r="AI377" s="144"/>
      <c r="AJ377" s="144"/>
      <c r="AK377" s="144"/>
      <c r="AL377" s="144"/>
      <c r="AM377" s="144"/>
      <c r="AN377" s="144"/>
      <c r="AO377" s="144"/>
      <c r="AP377" s="144"/>
    </row>
    <row r="378" spans="1:42" ht="15.75">
      <c r="A378" s="12"/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  <c r="R378" s="144"/>
      <c r="S378" s="144"/>
      <c r="T378" s="144"/>
      <c r="U378" s="144"/>
      <c r="V378" s="144"/>
      <c r="W378" s="144"/>
      <c r="X378" s="144"/>
      <c r="Y378" s="144"/>
      <c r="Z378" s="144"/>
      <c r="AA378" s="144"/>
      <c r="AB378" s="144"/>
      <c r="AC378" s="144"/>
      <c r="AD378" s="144"/>
      <c r="AE378" s="144"/>
      <c r="AF378" s="144"/>
      <c r="AG378" s="144"/>
      <c r="AH378" s="144"/>
      <c r="AI378" s="144"/>
      <c r="AJ378" s="144"/>
      <c r="AK378" s="144"/>
      <c r="AL378" s="144"/>
      <c r="AM378" s="144"/>
      <c r="AN378" s="144"/>
      <c r="AO378" s="144"/>
      <c r="AP378" s="144"/>
    </row>
    <row r="379" spans="1:42" ht="15.75">
      <c r="A379" s="12"/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  <c r="R379" s="144"/>
      <c r="S379" s="144"/>
      <c r="T379" s="144"/>
      <c r="U379" s="144"/>
      <c r="V379" s="144"/>
      <c r="W379" s="144"/>
      <c r="X379" s="144"/>
      <c r="Y379" s="144"/>
      <c r="Z379" s="144"/>
      <c r="AA379" s="144"/>
      <c r="AB379" s="144"/>
      <c r="AC379" s="144"/>
      <c r="AD379" s="144"/>
      <c r="AE379" s="144"/>
      <c r="AF379" s="144"/>
      <c r="AG379" s="144"/>
      <c r="AH379" s="144"/>
      <c r="AI379" s="144"/>
      <c r="AJ379" s="144"/>
      <c r="AK379" s="144"/>
      <c r="AL379" s="144"/>
      <c r="AM379" s="144"/>
      <c r="AN379" s="144"/>
      <c r="AO379" s="144"/>
      <c r="AP379" s="144"/>
    </row>
    <row r="380" spans="1:42" ht="15.75">
      <c r="A380" s="12"/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4"/>
      <c r="Q380" s="144"/>
      <c r="R380" s="144"/>
      <c r="S380" s="144"/>
      <c r="T380" s="144"/>
      <c r="U380" s="144"/>
      <c r="V380" s="144"/>
      <c r="W380" s="144"/>
      <c r="X380" s="144"/>
      <c r="Y380" s="144"/>
      <c r="Z380" s="144"/>
      <c r="AA380" s="144"/>
      <c r="AB380" s="144"/>
      <c r="AC380" s="144"/>
      <c r="AD380" s="144"/>
      <c r="AE380" s="144"/>
      <c r="AF380" s="144"/>
      <c r="AG380" s="144"/>
      <c r="AH380" s="144"/>
      <c r="AI380" s="144"/>
      <c r="AJ380" s="144"/>
      <c r="AK380" s="144"/>
      <c r="AL380" s="144"/>
      <c r="AM380" s="144"/>
      <c r="AN380" s="144"/>
      <c r="AO380" s="144"/>
      <c r="AP380" s="144"/>
    </row>
    <row r="381" spans="1:42" ht="15.75">
      <c r="A381" s="12"/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4"/>
      <c r="Q381" s="144"/>
      <c r="R381" s="144"/>
      <c r="S381" s="144"/>
      <c r="T381" s="144"/>
      <c r="U381" s="144"/>
      <c r="V381" s="144"/>
      <c r="W381" s="144"/>
      <c r="X381" s="144"/>
      <c r="Y381" s="144"/>
      <c r="Z381" s="144"/>
      <c r="AA381" s="144"/>
      <c r="AB381" s="144"/>
      <c r="AC381" s="144"/>
      <c r="AD381" s="144"/>
      <c r="AE381" s="144"/>
      <c r="AF381" s="144"/>
      <c r="AG381" s="144"/>
      <c r="AH381" s="144"/>
      <c r="AI381" s="144"/>
      <c r="AJ381" s="144"/>
      <c r="AK381" s="144"/>
      <c r="AL381" s="144"/>
      <c r="AM381" s="144"/>
      <c r="AN381" s="144"/>
      <c r="AO381" s="144"/>
      <c r="AP381" s="144"/>
    </row>
    <row r="382" spans="1:42" ht="15.75">
      <c r="A382" s="12"/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4"/>
      <c r="Q382" s="144"/>
      <c r="R382" s="144"/>
      <c r="S382" s="144"/>
      <c r="T382" s="144"/>
      <c r="U382" s="144"/>
      <c r="V382" s="144"/>
      <c r="W382" s="144"/>
      <c r="X382" s="144"/>
      <c r="Y382" s="144"/>
      <c r="Z382" s="144"/>
      <c r="AA382" s="144"/>
      <c r="AB382" s="144"/>
      <c r="AC382" s="144"/>
      <c r="AD382" s="144"/>
      <c r="AE382" s="144"/>
      <c r="AF382" s="144"/>
      <c r="AG382" s="144"/>
      <c r="AH382" s="144"/>
      <c r="AI382" s="144"/>
      <c r="AJ382" s="144"/>
      <c r="AK382" s="144"/>
      <c r="AL382" s="144"/>
      <c r="AM382" s="144"/>
      <c r="AN382" s="144"/>
      <c r="AO382" s="144"/>
      <c r="AP382" s="144"/>
    </row>
    <row r="383" spans="1:42" ht="15.75">
      <c r="A383" s="12"/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  <c r="R383" s="144"/>
      <c r="S383" s="144"/>
      <c r="T383" s="144"/>
      <c r="U383" s="144"/>
      <c r="V383" s="144"/>
      <c r="W383" s="144"/>
      <c r="X383" s="144"/>
      <c r="Y383" s="144"/>
      <c r="Z383" s="144"/>
      <c r="AA383" s="144"/>
      <c r="AB383" s="144"/>
      <c r="AC383" s="144"/>
      <c r="AD383" s="144"/>
      <c r="AE383" s="144"/>
      <c r="AF383" s="144"/>
      <c r="AG383" s="144"/>
      <c r="AH383" s="144"/>
      <c r="AI383" s="144"/>
      <c r="AJ383" s="144"/>
      <c r="AK383" s="144"/>
      <c r="AL383" s="144"/>
      <c r="AM383" s="144"/>
      <c r="AN383" s="144"/>
      <c r="AO383" s="144"/>
      <c r="AP383" s="144"/>
    </row>
    <row r="384" spans="1:42" ht="15.75">
      <c r="A384" s="12"/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  <c r="S384" s="144"/>
      <c r="T384" s="144"/>
      <c r="U384" s="144"/>
      <c r="V384" s="144"/>
      <c r="W384" s="144"/>
      <c r="X384" s="144"/>
      <c r="Y384" s="144"/>
      <c r="Z384" s="144"/>
      <c r="AA384" s="144"/>
      <c r="AB384" s="144"/>
      <c r="AC384" s="144"/>
      <c r="AD384" s="144"/>
      <c r="AE384" s="144"/>
      <c r="AF384" s="144"/>
      <c r="AG384" s="144"/>
      <c r="AH384" s="144"/>
      <c r="AI384" s="144"/>
      <c r="AJ384" s="144"/>
      <c r="AK384" s="144"/>
      <c r="AL384" s="144"/>
      <c r="AM384" s="144"/>
      <c r="AN384" s="144"/>
      <c r="AO384" s="144"/>
      <c r="AP384" s="144"/>
    </row>
    <row r="385" spans="1:42" ht="15.75">
      <c r="A385" s="12"/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  <c r="R385" s="144"/>
      <c r="S385" s="144"/>
      <c r="T385" s="144"/>
      <c r="U385" s="144"/>
      <c r="V385" s="144"/>
      <c r="W385" s="144"/>
      <c r="X385" s="144"/>
      <c r="Y385" s="144"/>
      <c r="Z385" s="144"/>
      <c r="AA385" s="144"/>
      <c r="AB385" s="144"/>
      <c r="AC385" s="144"/>
      <c r="AD385" s="144"/>
      <c r="AE385" s="144"/>
      <c r="AF385" s="144"/>
      <c r="AG385" s="144"/>
      <c r="AH385" s="144"/>
      <c r="AI385" s="144"/>
      <c r="AJ385" s="144"/>
      <c r="AK385" s="144"/>
      <c r="AL385" s="144"/>
      <c r="AM385" s="144"/>
      <c r="AN385" s="144"/>
      <c r="AO385" s="144"/>
      <c r="AP385" s="144"/>
    </row>
    <row r="386" spans="1:42" ht="15.75">
      <c r="A386" s="12"/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  <c r="R386" s="144"/>
      <c r="S386" s="144"/>
      <c r="T386" s="144"/>
      <c r="U386" s="144"/>
      <c r="V386" s="144"/>
      <c r="W386" s="144"/>
      <c r="X386" s="144"/>
      <c r="Y386" s="144"/>
      <c r="Z386" s="144"/>
      <c r="AA386" s="144"/>
      <c r="AB386" s="144"/>
      <c r="AC386" s="144"/>
      <c r="AD386" s="144"/>
      <c r="AE386" s="144"/>
      <c r="AF386" s="144"/>
      <c r="AG386" s="144"/>
      <c r="AH386" s="144"/>
      <c r="AI386" s="144"/>
      <c r="AJ386" s="144"/>
      <c r="AK386" s="144"/>
      <c r="AL386" s="144"/>
      <c r="AM386" s="144"/>
      <c r="AN386" s="144"/>
      <c r="AO386" s="144"/>
      <c r="AP386" s="144"/>
    </row>
    <row r="387" spans="1:42" ht="15.75">
      <c r="A387" s="12"/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  <c r="R387" s="144"/>
      <c r="S387" s="144"/>
      <c r="T387" s="144"/>
      <c r="U387" s="144"/>
      <c r="V387" s="144"/>
      <c r="W387" s="144"/>
      <c r="X387" s="144"/>
      <c r="Y387" s="144"/>
      <c r="Z387" s="144"/>
      <c r="AA387" s="144"/>
      <c r="AB387" s="144"/>
      <c r="AC387" s="144"/>
      <c r="AD387" s="144"/>
      <c r="AE387" s="144"/>
      <c r="AF387" s="144"/>
      <c r="AG387" s="144"/>
      <c r="AH387" s="144"/>
      <c r="AI387" s="144"/>
      <c r="AJ387" s="144"/>
      <c r="AK387" s="144"/>
      <c r="AL387" s="144"/>
      <c r="AM387" s="144"/>
      <c r="AN387" s="144"/>
      <c r="AO387" s="144"/>
      <c r="AP387" s="144"/>
    </row>
    <row r="388" spans="1:42" ht="15.75">
      <c r="A388" s="12"/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  <c r="Z388" s="144"/>
      <c r="AA388" s="144"/>
      <c r="AB388" s="144"/>
      <c r="AC388" s="144"/>
      <c r="AD388" s="144"/>
      <c r="AE388" s="144"/>
      <c r="AF388" s="144"/>
      <c r="AG388" s="144"/>
      <c r="AH388" s="144"/>
      <c r="AI388" s="144"/>
      <c r="AJ388" s="144"/>
      <c r="AK388" s="144"/>
      <c r="AL388" s="144"/>
      <c r="AM388" s="144"/>
      <c r="AN388" s="144"/>
      <c r="AO388" s="144"/>
      <c r="AP388" s="144"/>
    </row>
    <row r="389" spans="1:42" ht="15.75">
      <c r="A389" s="12"/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  <c r="R389" s="144"/>
      <c r="S389" s="144"/>
      <c r="T389" s="144"/>
      <c r="U389" s="144"/>
      <c r="V389" s="144"/>
      <c r="W389" s="144"/>
      <c r="X389" s="144"/>
      <c r="Y389" s="144"/>
      <c r="Z389" s="144"/>
      <c r="AA389" s="144"/>
      <c r="AB389" s="144"/>
      <c r="AC389" s="144"/>
      <c r="AD389" s="144"/>
      <c r="AE389" s="144"/>
      <c r="AF389" s="144"/>
      <c r="AG389" s="144"/>
      <c r="AH389" s="144"/>
      <c r="AI389" s="144"/>
      <c r="AJ389" s="144"/>
      <c r="AK389" s="144"/>
      <c r="AL389" s="144"/>
      <c r="AM389" s="144"/>
      <c r="AN389" s="144"/>
      <c r="AO389" s="144"/>
      <c r="AP389" s="144"/>
    </row>
    <row r="390" spans="1:42" ht="15.75">
      <c r="A390" s="12"/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  <c r="R390" s="144"/>
      <c r="S390" s="144"/>
      <c r="T390" s="144"/>
      <c r="U390" s="144"/>
      <c r="V390" s="144"/>
      <c r="W390" s="144"/>
      <c r="X390" s="144"/>
      <c r="Y390" s="144"/>
      <c r="Z390" s="144"/>
      <c r="AA390" s="144"/>
      <c r="AB390" s="144"/>
      <c r="AC390" s="144"/>
      <c r="AD390" s="144"/>
      <c r="AE390" s="144"/>
      <c r="AF390" s="144"/>
      <c r="AG390" s="144"/>
      <c r="AH390" s="144"/>
      <c r="AI390" s="144"/>
      <c r="AJ390" s="144"/>
      <c r="AK390" s="144"/>
      <c r="AL390" s="144"/>
      <c r="AM390" s="144"/>
      <c r="AN390" s="144"/>
      <c r="AO390" s="144"/>
      <c r="AP390" s="144"/>
    </row>
    <row r="391" spans="1:42" ht="15.75">
      <c r="A391" s="12"/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  <c r="R391" s="144"/>
      <c r="S391" s="144"/>
      <c r="T391" s="144"/>
      <c r="U391" s="144"/>
      <c r="V391" s="144"/>
      <c r="W391" s="144"/>
      <c r="X391" s="144"/>
      <c r="Y391" s="144"/>
      <c r="Z391" s="144"/>
      <c r="AA391" s="144"/>
      <c r="AB391" s="144"/>
      <c r="AC391" s="144"/>
      <c r="AD391" s="144"/>
      <c r="AE391" s="144"/>
      <c r="AF391" s="144"/>
      <c r="AG391" s="144"/>
      <c r="AH391" s="144"/>
      <c r="AI391" s="144"/>
      <c r="AJ391" s="144"/>
      <c r="AK391" s="144"/>
      <c r="AL391" s="144"/>
      <c r="AM391" s="144"/>
      <c r="AN391" s="144"/>
      <c r="AO391" s="144"/>
      <c r="AP391" s="144"/>
    </row>
    <row r="392" spans="1:42" ht="15.75">
      <c r="A392" s="12"/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  <c r="R392" s="144"/>
      <c r="S392" s="144"/>
      <c r="T392" s="144"/>
      <c r="U392" s="144"/>
      <c r="V392" s="144"/>
      <c r="W392" s="144"/>
      <c r="X392" s="144"/>
      <c r="Y392" s="144"/>
      <c r="Z392" s="144"/>
      <c r="AA392" s="144"/>
      <c r="AB392" s="144"/>
      <c r="AC392" s="144"/>
      <c r="AD392" s="144"/>
      <c r="AE392" s="144"/>
      <c r="AF392" s="144"/>
      <c r="AG392" s="144"/>
      <c r="AH392" s="144"/>
      <c r="AI392" s="144"/>
      <c r="AJ392" s="144"/>
      <c r="AK392" s="144"/>
      <c r="AL392" s="144"/>
      <c r="AM392" s="144"/>
      <c r="AN392" s="144"/>
      <c r="AO392" s="144"/>
      <c r="AP392" s="144"/>
    </row>
    <row r="393" spans="1:42" ht="15.75">
      <c r="A393" s="12"/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  <c r="R393" s="144"/>
      <c r="S393" s="144"/>
      <c r="T393" s="144"/>
      <c r="U393" s="144"/>
      <c r="V393" s="144"/>
      <c r="W393" s="144"/>
      <c r="X393" s="144"/>
      <c r="Y393" s="144"/>
      <c r="Z393" s="144"/>
      <c r="AA393" s="144"/>
      <c r="AB393" s="144"/>
      <c r="AC393" s="144"/>
      <c r="AD393" s="144"/>
      <c r="AE393" s="144"/>
      <c r="AF393" s="144"/>
      <c r="AG393" s="144"/>
      <c r="AH393" s="144"/>
      <c r="AI393" s="144"/>
      <c r="AJ393" s="144"/>
      <c r="AK393" s="144"/>
      <c r="AL393" s="144"/>
      <c r="AM393" s="144"/>
      <c r="AN393" s="144"/>
      <c r="AO393" s="144"/>
      <c r="AP393" s="144"/>
    </row>
    <row r="394" spans="1:42" ht="15.75">
      <c r="A394" s="12"/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4"/>
      <c r="Q394" s="144"/>
      <c r="R394" s="144"/>
      <c r="S394" s="144"/>
      <c r="T394" s="144"/>
      <c r="U394" s="144"/>
      <c r="V394" s="144"/>
      <c r="W394" s="144"/>
      <c r="X394" s="144"/>
      <c r="Y394" s="144"/>
      <c r="Z394" s="144"/>
      <c r="AA394" s="144"/>
      <c r="AB394" s="144"/>
      <c r="AC394" s="144"/>
      <c r="AD394" s="144"/>
      <c r="AE394" s="144"/>
      <c r="AF394" s="144"/>
      <c r="AG394" s="144"/>
      <c r="AH394" s="144"/>
      <c r="AI394" s="144"/>
      <c r="AJ394" s="144"/>
      <c r="AK394" s="144"/>
      <c r="AL394" s="144"/>
      <c r="AM394" s="144"/>
      <c r="AN394" s="144"/>
      <c r="AO394" s="144"/>
      <c r="AP394" s="144"/>
    </row>
    <row r="395" spans="1:42" ht="15.75">
      <c r="A395" s="12"/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4"/>
      <c r="Q395" s="144"/>
      <c r="R395" s="144"/>
      <c r="S395" s="144"/>
      <c r="T395" s="144"/>
      <c r="U395" s="144"/>
      <c r="V395" s="144"/>
      <c r="W395" s="144"/>
      <c r="X395" s="144"/>
      <c r="Y395" s="144"/>
      <c r="Z395" s="144"/>
      <c r="AA395" s="144"/>
      <c r="AB395" s="144"/>
      <c r="AC395" s="144"/>
      <c r="AD395" s="144"/>
      <c r="AE395" s="144"/>
      <c r="AF395" s="144"/>
      <c r="AG395" s="144"/>
      <c r="AH395" s="144"/>
      <c r="AI395" s="144"/>
      <c r="AJ395" s="144"/>
      <c r="AK395" s="144"/>
      <c r="AL395" s="144"/>
      <c r="AM395" s="144"/>
      <c r="AN395" s="144"/>
      <c r="AO395" s="144"/>
      <c r="AP395" s="144"/>
    </row>
    <row r="396" spans="1:42" ht="15.75">
      <c r="A396" s="12"/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  <c r="R396" s="144"/>
      <c r="S396" s="144"/>
      <c r="T396" s="144"/>
      <c r="U396" s="144"/>
      <c r="V396" s="144"/>
      <c r="W396" s="144"/>
      <c r="X396" s="144"/>
      <c r="Y396" s="144"/>
      <c r="Z396" s="144"/>
      <c r="AA396" s="144"/>
      <c r="AB396" s="144"/>
      <c r="AC396" s="144"/>
      <c r="AD396" s="144"/>
      <c r="AE396" s="144"/>
      <c r="AF396" s="144"/>
      <c r="AG396" s="144"/>
      <c r="AH396" s="144"/>
      <c r="AI396" s="144"/>
      <c r="AJ396" s="144"/>
      <c r="AK396" s="144"/>
      <c r="AL396" s="144"/>
      <c r="AM396" s="144"/>
      <c r="AN396" s="144"/>
      <c r="AO396" s="144"/>
      <c r="AP396" s="144"/>
    </row>
    <row r="397" spans="1:42" ht="15.75">
      <c r="A397" s="12"/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</row>
    <row r="398" spans="1:42" ht="15.75">
      <c r="A398" s="12"/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4"/>
      <c r="Q398" s="144"/>
      <c r="R398" s="144"/>
      <c r="S398" s="144"/>
      <c r="T398" s="144"/>
      <c r="U398" s="144"/>
      <c r="V398" s="144"/>
      <c r="W398" s="144"/>
      <c r="X398" s="144"/>
      <c r="Y398" s="144"/>
      <c r="Z398" s="144"/>
      <c r="AA398" s="144"/>
      <c r="AB398" s="144"/>
      <c r="AC398" s="144"/>
      <c r="AD398" s="144"/>
      <c r="AE398" s="144"/>
      <c r="AF398" s="144"/>
      <c r="AG398" s="144"/>
      <c r="AH398" s="144"/>
      <c r="AI398" s="144"/>
      <c r="AJ398" s="144"/>
      <c r="AK398" s="144"/>
      <c r="AL398" s="144"/>
      <c r="AM398" s="144"/>
      <c r="AN398" s="144"/>
      <c r="AO398" s="144"/>
      <c r="AP398" s="144"/>
    </row>
    <row r="399" spans="1:42" ht="15.75">
      <c r="A399" s="12"/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  <c r="R399" s="144"/>
      <c r="S399" s="144"/>
      <c r="T399" s="144"/>
      <c r="U399" s="144"/>
      <c r="V399" s="144"/>
      <c r="W399" s="144"/>
      <c r="X399" s="144"/>
      <c r="Y399" s="144"/>
      <c r="Z399" s="144"/>
      <c r="AA399" s="144"/>
      <c r="AB399" s="144"/>
      <c r="AC399" s="144"/>
      <c r="AD399" s="144"/>
      <c r="AE399" s="144"/>
      <c r="AF399" s="144"/>
      <c r="AG399" s="144"/>
      <c r="AH399" s="144"/>
      <c r="AI399" s="144"/>
      <c r="AJ399" s="144"/>
      <c r="AK399" s="144"/>
      <c r="AL399" s="144"/>
      <c r="AM399" s="144"/>
      <c r="AN399" s="144"/>
      <c r="AO399" s="144"/>
      <c r="AP399" s="144"/>
    </row>
    <row r="400" spans="1:42" ht="15.75">
      <c r="A400" s="12"/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4"/>
      <c r="Q400" s="144"/>
      <c r="R400" s="144"/>
      <c r="S400" s="144"/>
      <c r="T400" s="144"/>
      <c r="U400" s="144"/>
      <c r="V400" s="144"/>
      <c r="W400" s="144"/>
      <c r="X400" s="144"/>
      <c r="Y400" s="144"/>
      <c r="Z400" s="144"/>
      <c r="AA400" s="144"/>
      <c r="AB400" s="144"/>
      <c r="AC400" s="144"/>
      <c r="AD400" s="144"/>
      <c r="AE400" s="144"/>
      <c r="AF400" s="144"/>
      <c r="AG400" s="144"/>
      <c r="AH400" s="144"/>
      <c r="AI400" s="144"/>
      <c r="AJ400" s="144"/>
      <c r="AK400" s="144"/>
      <c r="AL400" s="144"/>
      <c r="AM400" s="144"/>
      <c r="AN400" s="144"/>
      <c r="AO400" s="144"/>
      <c r="AP400" s="144"/>
    </row>
    <row r="401" spans="1:42" ht="15.75">
      <c r="A401" s="12"/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4"/>
      <c r="Q401" s="144"/>
      <c r="R401" s="144"/>
      <c r="S401" s="144"/>
      <c r="T401" s="144"/>
      <c r="U401" s="144"/>
      <c r="V401" s="144"/>
      <c r="W401" s="144"/>
      <c r="X401" s="144"/>
      <c r="Y401" s="144"/>
      <c r="Z401" s="144"/>
      <c r="AA401" s="144"/>
      <c r="AB401" s="144"/>
      <c r="AC401" s="144"/>
      <c r="AD401" s="144"/>
      <c r="AE401" s="144"/>
      <c r="AF401" s="144"/>
      <c r="AG401" s="144"/>
      <c r="AH401" s="144"/>
      <c r="AI401" s="144"/>
      <c r="AJ401" s="144"/>
      <c r="AK401" s="144"/>
      <c r="AL401" s="144"/>
      <c r="AM401" s="144"/>
      <c r="AN401" s="144"/>
      <c r="AO401" s="144"/>
      <c r="AP401" s="144"/>
    </row>
    <row r="402" spans="1:42" ht="15.75">
      <c r="A402" s="12"/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4"/>
      <c r="Q402" s="144"/>
      <c r="R402" s="144"/>
      <c r="S402" s="144"/>
      <c r="T402" s="144"/>
      <c r="U402" s="144"/>
      <c r="V402" s="144"/>
      <c r="W402" s="144"/>
      <c r="X402" s="144"/>
      <c r="Y402" s="144"/>
      <c r="Z402" s="144"/>
      <c r="AA402" s="144"/>
      <c r="AB402" s="144"/>
      <c r="AC402" s="144"/>
      <c r="AD402" s="144"/>
      <c r="AE402" s="144"/>
      <c r="AF402" s="144"/>
      <c r="AG402" s="144"/>
      <c r="AH402" s="144"/>
      <c r="AI402" s="144"/>
      <c r="AJ402" s="144"/>
      <c r="AK402" s="144"/>
      <c r="AL402" s="144"/>
      <c r="AM402" s="144"/>
      <c r="AN402" s="144"/>
      <c r="AO402" s="144"/>
      <c r="AP402" s="144"/>
    </row>
    <row r="403" spans="1:42" ht="15.75">
      <c r="A403" s="12"/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4"/>
      <c r="Q403" s="144"/>
      <c r="R403" s="144"/>
      <c r="S403" s="144"/>
      <c r="T403" s="144"/>
      <c r="U403" s="144"/>
      <c r="V403" s="144"/>
      <c r="W403" s="144"/>
      <c r="X403" s="144"/>
      <c r="Y403" s="144"/>
      <c r="Z403" s="144"/>
      <c r="AA403" s="144"/>
      <c r="AB403" s="144"/>
      <c r="AC403" s="144"/>
      <c r="AD403" s="144"/>
      <c r="AE403" s="144"/>
      <c r="AF403" s="144"/>
      <c r="AG403" s="144"/>
      <c r="AH403" s="144"/>
      <c r="AI403" s="144"/>
      <c r="AJ403" s="144"/>
      <c r="AK403" s="144"/>
      <c r="AL403" s="144"/>
      <c r="AM403" s="144"/>
      <c r="AN403" s="144"/>
      <c r="AO403" s="144"/>
      <c r="AP403" s="144"/>
    </row>
    <row r="404" spans="1:42" ht="15.75">
      <c r="A404" s="12"/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4"/>
      <c r="Q404" s="144"/>
      <c r="R404" s="144"/>
      <c r="S404" s="144"/>
      <c r="T404" s="144"/>
      <c r="U404" s="144"/>
      <c r="V404" s="144"/>
      <c r="W404" s="144"/>
      <c r="X404" s="144"/>
      <c r="Y404" s="144"/>
      <c r="Z404" s="144"/>
      <c r="AA404" s="144"/>
      <c r="AB404" s="144"/>
      <c r="AC404" s="144"/>
      <c r="AD404" s="144"/>
      <c r="AE404" s="144"/>
      <c r="AF404" s="144"/>
      <c r="AG404" s="144"/>
      <c r="AH404" s="144"/>
      <c r="AI404" s="144"/>
      <c r="AJ404" s="144"/>
      <c r="AK404" s="144"/>
      <c r="AL404" s="144"/>
      <c r="AM404" s="144"/>
      <c r="AN404" s="144"/>
      <c r="AO404" s="144"/>
      <c r="AP404" s="144"/>
    </row>
    <row r="405" spans="1:42" ht="15.75">
      <c r="A405" s="12"/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4"/>
      <c r="Q405" s="144"/>
      <c r="R405" s="144"/>
      <c r="S405" s="144"/>
      <c r="T405" s="144"/>
      <c r="U405" s="144"/>
      <c r="V405" s="144"/>
      <c r="W405" s="144"/>
      <c r="X405" s="144"/>
      <c r="Y405" s="144"/>
      <c r="Z405" s="144"/>
      <c r="AA405" s="144"/>
      <c r="AB405" s="144"/>
      <c r="AC405" s="144"/>
      <c r="AD405" s="144"/>
      <c r="AE405" s="144"/>
      <c r="AF405" s="144"/>
      <c r="AG405" s="144"/>
      <c r="AH405" s="144"/>
      <c r="AI405" s="144"/>
      <c r="AJ405" s="144"/>
      <c r="AK405" s="144"/>
      <c r="AL405" s="144"/>
      <c r="AM405" s="144"/>
      <c r="AN405" s="144"/>
      <c r="AO405" s="144"/>
      <c r="AP405" s="144"/>
    </row>
    <row r="406" spans="1:42" ht="15.75">
      <c r="A406" s="12"/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4"/>
      <c r="Q406" s="144"/>
      <c r="R406" s="144"/>
      <c r="S406" s="144"/>
      <c r="T406" s="144"/>
      <c r="U406" s="144"/>
      <c r="V406" s="144"/>
      <c r="W406" s="144"/>
      <c r="X406" s="144"/>
      <c r="Y406" s="144"/>
      <c r="Z406" s="144"/>
      <c r="AA406" s="144"/>
      <c r="AB406" s="144"/>
      <c r="AC406" s="144"/>
      <c r="AD406" s="144"/>
      <c r="AE406" s="144"/>
      <c r="AF406" s="144"/>
      <c r="AG406" s="144"/>
      <c r="AH406" s="144"/>
      <c r="AI406" s="144"/>
      <c r="AJ406" s="144"/>
      <c r="AK406" s="144"/>
      <c r="AL406" s="144"/>
      <c r="AM406" s="144"/>
      <c r="AN406" s="144"/>
      <c r="AO406" s="144"/>
      <c r="AP406" s="144"/>
    </row>
    <row r="407" spans="1:42" ht="15.75">
      <c r="A407" s="12"/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4"/>
      <c r="Q407" s="144"/>
      <c r="R407" s="144"/>
      <c r="S407" s="144"/>
      <c r="T407" s="144"/>
      <c r="U407" s="144"/>
      <c r="V407" s="144"/>
      <c r="W407" s="144"/>
      <c r="X407" s="144"/>
      <c r="Y407" s="144"/>
      <c r="Z407" s="144"/>
      <c r="AA407" s="144"/>
      <c r="AB407" s="144"/>
      <c r="AC407" s="144"/>
      <c r="AD407" s="144"/>
      <c r="AE407" s="144"/>
      <c r="AF407" s="144"/>
      <c r="AG407" s="144"/>
      <c r="AH407" s="144"/>
      <c r="AI407" s="144"/>
      <c r="AJ407" s="144"/>
      <c r="AK407" s="144"/>
      <c r="AL407" s="144"/>
      <c r="AM407" s="144"/>
      <c r="AN407" s="144"/>
      <c r="AO407" s="144"/>
      <c r="AP407" s="144"/>
    </row>
    <row r="408" spans="1:42" ht="15.75">
      <c r="A408" s="12"/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4"/>
      <c r="Q408" s="144"/>
      <c r="R408" s="144"/>
      <c r="S408" s="144"/>
      <c r="T408" s="144"/>
      <c r="U408" s="144"/>
      <c r="V408" s="144"/>
      <c r="W408" s="144"/>
      <c r="X408" s="144"/>
      <c r="Y408" s="144"/>
      <c r="Z408" s="144"/>
      <c r="AA408" s="144"/>
      <c r="AB408" s="144"/>
      <c r="AC408" s="144"/>
      <c r="AD408" s="144"/>
      <c r="AE408" s="144"/>
      <c r="AF408" s="144"/>
      <c r="AG408" s="144"/>
      <c r="AH408" s="144"/>
      <c r="AI408" s="144"/>
      <c r="AJ408" s="144"/>
      <c r="AK408" s="144"/>
      <c r="AL408" s="144"/>
      <c r="AM408" s="144"/>
      <c r="AN408" s="144"/>
      <c r="AO408" s="144"/>
      <c r="AP408" s="144"/>
    </row>
    <row r="409" spans="1:42" ht="15.75">
      <c r="A409" s="12"/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4"/>
      <c r="Q409" s="144"/>
      <c r="R409" s="144"/>
      <c r="S409" s="144"/>
      <c r="T409" s="144"/>
      <c r="U409" s="144"/>
      <c r="V409" s="144"/>
      <c r="W409" s="144"/>
      <c r="X409" s="144"/>
      <c r="Y409" s="144"/>
      <c r="Z409" s="144"/>
      <c r="AA409" s="144"/>
      <c r="AB409" s="144"/>
      <c r="AC409" s="144"/>
      <c r="AD409" s="144"/>
      <c r="AE409" s="144"/>
      <c r="AF409" s="144"/>
      <c r="AG409" s="144"/>
      <c r="AH409" s="144"/>
      <c r="AI409" s="144"/>
      <c r="AJ409" s="144"/>
      <c r="AK409" s="144"/>
      <c r="AL409" s="144"/>
      <c r="AM409" s="144"/>
      <c r="AN409" s="144"/>
      <c r="AO409" s="144"/>
      <c r="AP409" s="144"/>
    </row>
    <row r="410" spans="1:42" ht="15.75">
      <c r="A410" s="12"/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4"/>
      <c r="Q410" s="144"/>
      <c r="R410" s="144"/>
      <c r="S410" s="144"/>
      <c r="T410" s="144"/>
      <c r="U410" s="144"/>
      <c r="V410" s="144"/>
      <c r="W410" s="144"/>
      <c r="X410" s="144"/>
      <c r="Y410" s="144"/>
      <c r="Z410" s="144"/>
      <c r="AA410" s="144"/>
      <c r="AB410" s="144"/>
      <c r="AC410" s="144"/>
      <c r="AD410" s="144"/>
      <c r="AE410" s="144"/>
      <c r="AF410" s="144"/>
      <c r="AG410" s="144"/>
      <c r="AH410" s="144"/>
      <c r="AI410" s="144"/>
      <c r="AJ410" s="144"/>
      <c r="AK410" s="144"/>
      <c r="AL410" s="144"/>
      <c r="AM410" s="144"/>
      <c r="AN410" s="144"/>
      <c r="AO410" s="144"/>
      <c r="AP410" s="144"/>
    </row>
    <row r="411" spans="1:42" ht="15.75">
      <c r="A411" s="12"/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4"/>
      <c r="Q411" s="144"/>
      <c r="R411" s="144"/>
      <c r="S411" s="144"/>
      <c r="T411" s="144"/>
      <c r="U411" s="144"/>
      <c r="V411" s="144"/>
      <c r="W411" s="144"/>
      <c r="X411" s="144"/>
      <c r="Y411" s="144"/>
      <c r="Z411" s="144"/>
      <c r="AA411" s="144"/>
      <c r="AB411" s="144"/>
      <c r="AC411" s="144"/>
      <c r="AD411" s="144"/>
      <c r="AE411" s="144"/>
      <c r="AF411" s="144"/>
      <c r="AG411" s="144"/>
      <c r="AH411" s="144"/>
      <c r="AI411" s="144"/>
      <c r="AJ411" s="144"/>
      <c r="AK411" s="144"/>
      <c r="AL411" s="144"/>
      <c r="AM411" s="144"/>
      <c r="AN411" s="144"/>
      <c r="AO411" s="144"/>
      <c r="AP411" s="144"/>
    </row>
    <row r="412" spans="1:42" ht="15.75">
      <c r="A412" s="12"/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4"/>
      <c r="Q412" s="144"/>
      <c r="R412" s="144"/>
      <c r="S412" s="144"/>
      <c r="T412" s="144"/>
      <c r="U412" s="144"/>
      <c r="V412" s="144"/>
      <c r="W412" s="144"/>
      <c r="X412" s="144"/>
      <c r="Y412" s="144"/>
      <c r="Z412" s="144"/>
      <c r="AA412" s="144"/>
      <c r="AB412" s="144"/>
      <c r="AC412" s="144"/>
      <c r="AD412" s="144"/>
      <c r="AE412" s="144"/>
      <c r="AF412" s="144"/>
      <c r="AG412" s="144"/>
      <c r="AH412" s="144"/>
      <c r="AI412" s="144"/>
      <c r="AJ412" s="144"/>
      <c r="AK412" s="144"/>
      <c r="AL412" s="144"/>
      <c r="AM412" s="144"/>
      <c r="AN412" s="144"/>
      <c r="AO412" s="144"/>
      <c r="AP412" s="144"/>
    </row>
    <row r="413" spans="1:42" ht="15.75">
      <c r="A413" s="12"/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  <c r="R413" s="144"/>
      <c r="S413" s="144"/>
      <c r="T413" s="144"/>
      <c r="U413" s="144"/>
      <c r="V413" s="144"/>
      <c r="W413" s="144"/>
      <c r="X413" s="144"/>
      <c r="Y413" s="144"/>
      <c r="Z413" s="144"/>
      <c r="AA413" s="144"/>
      <c r="AB413" s="144"/>
      <c r="AC413" s="144"/>
      <c r="AD413" s="144"/>
      <c r="AE413" s="144"/>
      <c r="AF413" s="144"/>
      <c r="AG413" s="144"/>
      <c r="AH413" s="144"/>
      <c r="AI413" s="144"/>
      <c r="AJ413" s="144"/>
      <c r="AK413" s="144"/>
      <c r="AL413" s="144"/>
      <c r="AM413" s="144"/>
      <c r="AN413" s="144"/>
      <c r="AO413" s="144"/>
      <c r="AP413" s="144"/>
    </row>
    <row r="414" spans="1:42" ht="15.75">
      <c r="A414" s="12"/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  <c r="R414" s="144"/>
      <c r="S414" s="144"/>
      <c r="T414" s="144"/>
      <c r="U414" s="144"/>
      <c r="V414" s="144"/>
      <c r="W414" s="144"/>
      <c r="X414" s="144"/>
      <c r="Y414" s="144"/>
      <c r="Z414" s="144"/>
      <c r="AA414" s="144"/>
      <c r="AB414" s="144"/>
      <c r="AC414" s="144"/>
      <c r="AD414" s="144"/>
      <c r="AE414" s="144"/>
      <c r="AF414" s="144"/>
      <c r="AG414" s="144"/>
      <c r="AH414" s="144"/>
      <c r="AI414" s="144"/>
      <c r="AJ414" s="144"/>
      <c r="AK414" s="144"/>
      <c r="AL414" s="144"/>
      <c r="AM414" s="144"/>
      <c r="AN414" s="144"/>
      <c r="AO414" s="144"/>
      <c r="AP414" s="144"/>
    </row>
    <row r="415" spans="1:42" ht="15.75">
      <c r="A415" s="12"/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4"/>
      <c r="Q415" s="144"/>
      <c r="R415" s="144"/>
      <c r="S415" s="144"/>
      <c r="T415" s="144"/>
      <c r="U415" s="144"/>
      <c r="V415" s="144"/>
      <c r="W415" s="144"/>
      <c r="X415" s="144"/>
      <c r="Y415" s="144"/>
      <c r="Z415" s="144"/>
      <c r="AA415" s="144"/>
      <c r="AB415" s="144"/>
      <c r="AC415" s="144"/>
      <c r="AD415" s="144"/>
      <c r="AE415" s="144"/>
      <c r="AF415" s="144"/>
      <c r="AG415" s="144"/>
      <c r="AH415" s="144"/>
      <c r="AI415" s="144"/>
      <c r="AJ415" s="144"/>
      <c r="AK415" s="144"/>
      <c r="AL415" s="144"/>
      <c r="AM415" s="144"/>
      <c r="AN415" s="144"/>
      <c r="AO415" s="144"/>
      <c r="AP415" s="144"/>
    </row>
    <row r="416" spans="1:42" ht="15.75">
      <c r="A416" s="12"/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  <c r="R416" s="144"/>
      <c r="S416" s="144"/>
      <c r="T416" s="144"/>
      <c r="U416" s="144"/>
      <c r="V416" s="144"/>
      <c r="W416" s="144"/>
      <c r="X416" s="144"/>
      <c r="Y416" s="144"/>
      <c r="Z416" s="144"/>
      <c r="AA416" s="144"/>
      <c r="AB416" s="144"/>
      <c r="AC416" s="144"/>
      <c r="AD416" s="144"/>
      <c r="AE416" s="144"/>
      <c r="AF416" s="144"/>
      <c r="AG416" s="144"/>
      <c r="AH416" s="144"/>
      <c r="AI416" s="144"/>
      <c r="AJ416" s="144"/>
      <c r="AK416" s="144"/>
      <c r="AL416" s="144"/>
      <c r="AM416" s="144"/>
      <c r="AN416" s="144"/>
      <c r="AO416" s="144"/>
      <c r="AP416" s="144"/>
    </row>
    <row r="417" spans="1:42" ht="15.75">
      <c r="A417" s="12"/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  <c r="R417" s="144"/>
      <c r="S417" s="144"/>
      <c r="T417" s="144"/>
      <c r="U417" s="144"/>
      <c r="V417" s="144"/>
      <c r="W417" s="144"/>
      <c r="X417" s="144"/>
      <c r="Y417" s="144"/>
      <c r="Z417" s="144"/>
      <c r="AA417" s="144"/>
      <c r="AB417" s="144"/>
      <c r="AC417" s="144"/>
      <c r="AD417" s="144"/>
      <c r="AE417" s="144"/>
      <c r="AF417" s="144"/>
      <c r="AG417" s="144"/>
      <c r="AH417" s="144"/>
      <c r="AI417" s="144"/>
      <c r="AJ417" s="144"/>
      <c r="AK417" s="144"/>
      <c r="AL417" s="144"/>
      <c r="AM417" s="144"/>
      <c r="AN417" s="144"/>
      <c r="AO417" s="144"/>
      <c r="AP417" s="144"/>
    </row>
    <row r="418" spans="1:42" ht="15.75">
      <c r="A418" s="12"/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4"/>
      <c r="Q418" s="144"/>
      <c r="R418" s="144"/>
      <c r="S418" s="144"/>
      <c r="T418" s="144"/>
      <c r="U418" s="144"/>
      <c r="V418" s="144"/>
      <c r="W418" s="144"/>
      <c r="X418" s="144"/>
      <c r="Y418" s="144"/>
      <c r="Z418" s="144"/>
      <c r="AA418" s="144"/>
      <c r="AB418" s="144"/>
      <c r="AC418" s="144"/>
      <c r="AD418" s="144"/>
      <c r="AE418" s="144"/>
      <c r="AF418" s="144"/>
      <c r="AG418" s="144"/>
      <c r="AH418" s="144"/>
      <c r="AI418" s="144"/>
      <c r="AJ418" s="144"/>
      <c r="AK418" s="144"/>
      <c r="AL418" s="144"/>
      <c r="AM418" s="144"/>
      <c r="AN418" s="144"/>
      <c r="AO418" s="144"/>
      <c r="AP418" s="144"/>
    </row>
    <row r="419" spans="1:42" ht="15.75">
      <c r="A419" s="12"/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4"/>
      <c r="Q419" s="144"/>
      <c r="R419" s="144"/>
      <c r="S419" s="144"/>
      <c r="T419" s="144"/>
      <c r="U419" s="144"/>
      <c r="V419" s="144"/>
      <c r="W419" s="144"/>
      <c r="X419" s="144"/>
      <c r="Y419" s="144"/>
      <c r="Z419" s="144"/>
      <c r="AA419" s="144"/>
      <c r="AB419" s="144"/>
      <c r="AC419" s="144"/>
      <c r="AD419" s="144"/>
      <c r="AE419" s="144"/>
      <c r="AF419" s="144"/>
      <c r="AG419" s="144"/>
      <c r="AH419" s="144"/>
      <c r="AI419" s="144"/>
      <c r="AJ419" s="144"/>
      <c r="AK419" s="144"/>
      <c r="AL419" s="144"/>
      <c r="AM419" s="144"/>
      <c r="AN419" s="144"/>
      <c r="AO419" s="144"/>
      <c r="AP419" s="144"/>
    </row>
    <row r="420" spans="1:42" ht="15.75">
      <c r="A420" s="12"/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4"/>
      <c r="Q420" s="144"/>
      <c r="R420" s="144"/>
      <c r="S420" s="144"/>
      <c r="T420" s="144"/>
      <c r="U420" s="144"/>
      <c r="V420" s="144"/>
      <c r="W420" s="144"/>
      <c r="X420" s="144"/>
      <c r="Y420" s="144"/>
      <c r="Z420" s="144"/>
      <c r="AA420" s="144"/>
      <c r="AB420" s="144"/>
      <c r="AC420" s="144"/>
      <c r="AD420" s="144"/>
      <c r="AE420" s="144"/>
      <c r="AF420" s="144"/>
      <c r="AG420" s="144"/>
      <c r="AH420" s="144"/>
      <c r="AI420" s="144"/>
      <c r="AJ420" s="144"/>
      <c r="AK420" s="144"/>
      <c r="AL420" s="144"/>
      <c r="AM420" s="144"/>
      <c r="AN420" s="144"/>
      <c r="AO420" s="144"/>
      <c r="AP420" s="144"/>
    </row>
    <row r="421" spans="1:42" ht="15.75">
      <c r="A421" s="12"/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  <c r="R421" s="144"/>
      <c r="S421" s="144"/>
      <c r="T421" s="144"/>
      <c r="U421" s="144"/>
      <c r="V421" s="144"/>
      <c r="W421" s="144"/>
      <c r="X421" s="144"/>
      <c r="Y421" s="144"/>
      <c r="Z421" s="144"/>
      <c r="AA421" s="144"/>
      <c r="AB421" s="144"/>
      <c r="AC421" s="144"/>
      <c r="AD421" s="144"/>
      <c r="AE421" s="144"/>
      <c r="AF421" s="144"/>
      <c r="AG421" s="144"/>
      <c r="AH421" s="144"/>
      <c r="AI421" s="144"/>
      <c r="AJ421" s="144"/>
      <c r="AK421" s="144"/>
      <c r="AL421" s="144"/>
      <c r="AM421" s="144"/>
      <c r="AN421" s="144"/>
      <c r="AO421" s="144"/>
      <c r="AP421" s="144"/>
    </row>
    <row r="422" spans="1:42" ht="15.75">
      <c r="A422" s="12"/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  <c r="R422" s="144"/>
      <c r="S422" s="144"/>
      <c r="T422" s="144"/>
      <c r="U422" s="144"/>
      <c r="V422" s="144"/>
      <c r="W422" s="144"/>
      <c r="X422" s="144"/>
      <c r="Y422" s="144"/>
      <c r="Z422" s="144"/>
      <c r="AA422" s="144"/>
      <c r="AB422" s="144"/>
      <c r="AC422" s="144"/>
      <c r="AD422" s="144"/>
      <c r="AE422" s="144"/>
      <c r="AF422" s="144"/>
      <c r="AG422" s="144"/>
      <c r="AH422" s="144"/>
      <c r="AI422" s="144"/>
      <c r="AJ422" s="144"/>
      <c r="AK422" s="144"/>
      <c r="AL422" s="144"/>
      <c r="AM422" s="144"/>
      <c r="AN422" s="144"/>
      <c r="AO422" s="144"/>
      <c r="AP422" s="144"/>
    </row>
    <row r="423" spans="1:42" ht="15.75">
      <c r="A423" s="12"/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  <c r="S423" s="144"/>
      <c r="T423" s="144"/>
      <c r="U423" s="144"/>
      <c r="V423" s="144"/>
      <c r="W423" s="144"/>
      <c r="X423" s="144"/>
      <c r="Y423" s="144"/>
      <c r="Z423" s="144"/>
      <c r="AA423" s="144"/>
      <c r="AB423" s="144"/>
      <c r="AC423" s="144"/>
      <c r="AD423" s="144"/>
      <c r="AE423" s="144"/>
      <c r="AF423" s="144"/>
      <c r="AG423" s="144"/>
      <c r="AH423" s="144"/>
      <c r="AI423" s="144"/>
      <c r="AJ423" s="144"/>
      <c r="AK423" s="144"/>
      <c r="AL423" s="144"/>
      <c r="AM423" s="144"/>
      <c r="AN423" s="144"/>
      <c r="AO423" s="144"/>
      <c r="AP423" s="144"/>
    </row>
    <row r="424" spans="1:42" ht="15.75">
      <c r="A424" s="12"/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  <c r="R424" s="144"/>
      <c r="S424" s="144"/>
      <c r="T424" s="144"/>
      <c r="U424" s="144"/>
      <c r="V424" s="144"/>
      <c r="W424" s="144"/>
      <c r="X424" s="144"/>
      <c r="Y424" s="144"/>
      <c r="Z424" s="144"/>
      <c r="AA424" s="144"/>
      <c r="AB424" s="144"/>
      <c r="AC424" s="144"/>
      <c r="AD424" s="144"/>
      <c r="AE424" s="144"/>
      <c r="AF424" s="144"/>
      <c r="AG424" s="144"/>
      <c r="AH424" s="144"/>
      <c r="AI424" s="144"/>
      <c r="AJ424" s="144"/>
      <c r="AK424" s="144"/>
      <c r="AL424" s="144"/>
      <c r="AM424" s="144"/>
      <c r="AN424" s="144"/>
      <c r="AO424" s="144"/>
      <c r="AP424" s="144"/>
    </row>
    <row r="425" spans="1:42" ht="15.75">
      <c r="A425" s="12"/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  <c r="R425" s="144"/>
      <c r="S425" s="144"/>
      <c r="T425" s="144"/>
      <c r="U425" s="144"/>
      <c r="V425" s="144"/>
      <c r="W425" s="144"/>
      <c r="X425" s="144"/>
      <c r="Y425" s="144"/>
      <c r="Z425" s="144"/>
      <c r="AA425" s="144"/>
      <c r="AB425" s="144"/>
      <c r="AC425" s="144"/>
      <c r="AD425" s="144"/>
      <c r="AE425" s="144"/>
      <c r="AF425" s="144"/>
      <c r="AG425" s="144"/>
      <c r="AH425" s="144"/>
      <c r="AI425" s="144"/>
      <c r="AJ425" s="144"/>
      <c r="AK425" s="144"/>
      <c r="AL425" s="144"/>
      <c r="AM425" s="144"/>
      <c r="AN425" s="144"/>
      <c r="AO425" s="144"/>
      <c r="AP425" s="144"/>
    </row>
    <row r="426" spans="1:42" ht="15.75">
      <c r="A426" s="12"/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  <c r="R426" s="144"/>
      <c r="S426" s="144"/>
      <c r="T426" s="144"/>
      <c r="U426" s="144"/>
      <c r="V426" s="144"/>
      <c r="W426" s="144"/>
      <c r="X426" s="144"/>
      <c r="Y426" s="144"/>
      <c r="Z426" s="144"/>
      <c r="AA426" s="144"/>
      <c r="AB426" s="144"/>
      <c r="AC426" s="144"/>
      <c r="AD426" s="144"/>
      <c r="AE426" s="144"/>
      <c r="AF426" s="144"/>
      <c r="AG426" s="144"/>
      <c r="AH426" s="144"/>
      <c r="AI426" s="144"/>
      <c r="AJ426" s="144"/>
      <c r="AK426" s="144"/>
      <c r="AL426" s="144"/>
      <c r="AM426" s="144"/>
      <c r="AN426" s="144"/>
      <c r="AO426" s="144"/>
      <c r="AP426" s="144"/>
    </row>
    <row r="427" spans="1:42" ht="15.75">
      <c r="A427" s="12"/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  <c r="R427" s="144"/>
      <c r="S427" s="144"/>
      <c r="T427" s="144"/>
      <c r="U427" s="144"/>
      <c r="V427" s="144"/>
      <c r="W427" s="144"/>
      <c r="X427" s="144"/>
      <c r="Y427" s="144"/>
      <c r="Z427" s="144"/>
      <c r="AA427" s="144"/>
      <c r="AB427" s="144"/>
      <c r="AC427" s="144"/>
      <c r="AD427" s="144"/>
      <c r="AE427" s="144"/>
      <c r="AF427" s="144"/>
      <c r="AG427" s="144"/>
      <c r="AH427" s="144"/>
      <c r="AI427" s="144"/>
      <c r="AJ427" s="144"/>
      <c r="AK427" s="144"/>
      <c r="AL427" s="144"/>
      <c r="AM427" s="144"/>
      <c r="AN427" s="144"/>
      <c r="AO427" s="144"/>
      <c r="AP427" s="144"/>
    </row>
    <row r="428" spans="1:42" ht="15.75">
      <c r="A428" s="12"/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  <c r="R428" s="144"/>
      <c r="S428" s="144"/>
      <c r="T428" s="144"/>
      <c r="U428" s="144"/>
      <c r="V428" s="144"/>
      <c r="W428" s="144"/>
      <c r="X428" s="144"/>
      <c r="Y428" s="144"/>
      <c r="Z428" s="144"/>
      <c r="AA428" s="144"/>
      <c r="AB428" s="144"/>
      <c r="AC428" s="144"/>
      <c r="AD428" s="144"/>
      <c r="AE428" s="144"/>
      <c r="AF428" s="144"/>
      <c r="AG428" s="144"/>
      <c r="AH428" s="144"/>
      <c r="AI428" s="144"/>
      <c r="AJ428" s="144"/>
      <c r="AK428" s="144"/>
      <c r="AL428" s="144"/>
      <c r="AM428" s="144"/>
      <c r="AN428" s="144"/>
      <c r="AO428" s="144"/>
      <c r="AP428" s="144"/>
    </row>
    <row r="429" spans="1:42" ht="15.75">
      <c r="A429" s="12"/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  <c r="R429" s="144"/>
      <c r="S429" s="144"/>
      <c r="T429" s="144"/>
      <c r="U429" s="144"/>
      <c r="V429" s="144"/>
      <c r="W429" s="144"/>
      <c r="X429" s="144"/>
      <c r="Y429" s="144"/>
      <c r="Z429" s="144"/>
      <c r="AA429" s="144"/>
      <c r="AB429" s="144"/>
      <c r="AC429" s="144"/>
      <c r="AD429" s="144"/>
      <c r="AE429" s="144"/>
      <c r="AF429" s="144"/>
      <c r="AG429" s="144"/>
      <c r="AH429" s="144"/>
      <c r="AI429" s="144"/>
      <c r="AJ429" s="144"/>
      <c r="AK429" s="144"/>
      <c r="AL429" s="144"/>
      <c r="AM429" s="144"/>
      <c r="AN429" s="144"/>
      <c r="AO429" s="144"/>
      <c r="AP429" s="144"/>
    </row>
    <row r="430" spans="1:42" ht="15.75">
      <c r="A430" s="12"/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  <c r="R430" s="144"/>
      <c r="S430" s="144"/>
      <c r="T430" s="144"/>
      <c r="U430" s="144"/>
      <c r="V430" s="144"/>
      <c r="W430" s="144"/>
      <c r="X430" s="144"/>
      <c r="Y430" s="144"/>
      <c r="Z430" s="144"/>
      <c r="AA430" s="144"/>
      <c r="AB430" s="144"/>
      <c r="AC430" s="144"/>
      <c r="AD430" s="144"/>
      <c r="AE430" s="144"/>
      <c r="AF430" s="144"/>
      <c r="AG430" s="144"/>
      <c r="AH430" s="144"/>
      <c r="AI430" s="144"/>
      <c r="AJ430" s="144"/>
      <c r="AK430" s="144"/>
      <c r="AL430" s="144"/>
      <c r="AM430" s="144"/>
      <c r="AN430" s="144"/>
      <c r="AO430" s="144"/>
      <c r="AP430" s="144"/>
    </row>
    <row r="431" spans="1:42" ht="15.75">
      <c r="A431" s="12"/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  <c r="R431" s="144"/>
      <c r="S431" s="144"/>
      <c r="T431" s="144"/>
      <c r="U431" s="144"/>
      <c r="V431" s="144"/>
      <c r="W431" s="144"/>
      <c r="X431" s="144"/>
      <c r="Y431" s="144"/>
      <c r="Z431" s="144"/>
      <c r="AA431" s="144"/>
      <c r="AB431" s="144"/>
      <c r="AC431" s="144"/>
      <c r="AD431" s="144"/>
      <c r="AE431" s="144"/>
      <c r="AF431" s="144"/>
      <c r="AG431" s="144"/>
      <c r="AH431" s="144"/>
      <c r="AI431" s="144"/>
      <c r="AJ431" s="144"/>
      <c r="AK431" s="144"/>
      <c r="AL431" s="144"/>
      <c r="AM431" s="144"/>
      <c r="AN431" s="144"/>
      <c r="AO431" s="144"/>
      <c r="AP431" s="144"/>
    </row>
    <row r="432" spans="1:42" ht="15.75">
      <c r="A432" s="12"/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  <c r="Y432" s="144"/>
      <c r="Z432" s="144"/>
      <c r="AA432" s="144"/>
      <c r="AB432" s="144"/>
      <c r="AC432" s="144"/>
      <c r="AD432" s="144"/>
      <c r="AE432" s="144"/>
      <c r="AF432" s="144"/>
      <c r="AG432" s="144"/>
      <c r="AH432" s="144"/>
      <c r="AI432" s="144"/>
      <c r="AJ432" s="144"/>
      <c r="AK432" s="144"/>
      <c r="AL432" s="144"/>
      <c r="AM432" s="144"/>
      <c r="AN432" s="144"/>
      <c r="AO432" s="144"/>
      <c r="AP432" s="144"/>
    </row>
    <row r="433" spans="1:42" ht="15.75">
      <c r="A433" s="12"/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  <c r="R433" s="144"/>
      <c r="S433" s="144"/>
      <c r="T433" s="144"/>
      <c r="U433" s="144"/>
      <c r="V433" s="144"/>
      <c r="W433" s="144"/>
      <c r="X433" s="144"/>
      <c r="Y433" s="144"/>
      <c r="Z433" s="144"/>
      <c r="AA433" s="144"/>
      <c r="AB433" s="144"/>
      <c r="AC433" s="144"/>
      <c r="AD433" s="144"/>
      <c r="AE433" s="144"/>
      <c r="AF433" s="144"/>
      <c r="AG433" s="144"/>
      <c r="AH433" s="144"/>
      <c r="AI433" s="144"/>
      <c r="AJ433" s="144"/>
      <c r="AK433" s="144"/>
      <c r="AL433" s="144"/>
      <c r="AM433" s="144"/>
      <c r="AN433" s="144"/>
      <c r="AO433" s="144"/>
      <c r="AP433" s="144"/>
    </row>
    <row r="434" spans="1:42" ht="15.75">
      <c r="A434" s="12"/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  <c r="R434" s="144"/>
      <c r="S434" s="144"/>
      <c r="T434" s="144"/>
      <c r="U434" s="144"/>
      <c r="V434" s="144"/>
      <c r="W434" s="144"/>
      <c r="X434" s="144"/>
      <c r="Y434" s="144"/>
      <c r="Z434" s="144"/>
      <c r="AA434" s="144"/>
      <c r="AB434" s="144"/>
      <c r="AC434" s="144"/>
      <c r="AD434" s="144"/>
      <c r="AE434" s="144"/>
      <c r="AF434" s="144"/>
      <c r="AG434" s="144"/>
      <c r="AH434" s="144"/>
      <c r="AI434" s="144"/>
      <c r="AJ434" s="144"/>
      <c r="AK434" s="144"/>
      <c r="AL434" s="144"/>
      <c r="AM434" s="144"/>
      <c r="AN434" s="144"/>
      <c r="AO434" s="144"/>
      <c r="AP434" s="144"/>
    </row>
    <row r="435" spans="1:42" ht="15.75">
      <c r="A435" s="12"/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  <c r="R435" s="144"/>
      <c r="S435" s="144"/>
      <c r="T435" s="144"/>
      <c r="U435" s="144"/>
      <c r="V435" s="144"/>
      <c r="W435" s="144"/>
      <c r="X435" s="144"/>
      <c r="Y435" s="144"/>
      <c r="Z435" s="144"/>
      <c r="AA435" s="144"/>
      <c r="AB435" s="144"/>
      <c r="AC435" s="144"/>
      <c r="AD435" s="144"/>
      <c r="AE435" s="144"/>
      <c r="AF435" s="144"/>
      <c r="AG435" s="144"/>
      <c r="AH435" s="144"/>
      <c r="AI435" s="144"/>
      <c r="AJ435" s="144"/>
      <c r="AK435" s="144"/>
      <c r="AL435" s="144"/>
      <c r="AM435" s="144"/>
      <c r="AN435" s="144"/>
      <c r="AO435" s="144"/>
      <c r="AP435" s="144"/>
    </row>
    <row r="436" spans="1:42" ht="15.75">
      <c r="A436" s="12"/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  <c r="R436" s="144"/>
      <c r="S436" s="144"/>
      <c r="T436" s="144"/>
      <c r="U436" s="144"/>
      <c r="V436" s="144"/>
      <c r="W436" s="144"/>
      <c r="X436" s="144"/>
      <c r="Y436" s="144"/>
      <c r="Z436" s="144"/>
      <c r="AA436" s="144"/>
      <c r="AB436" s="144"/>
      <c r="AC436" s="144"/>
      <c r="AD436" s="144"/>
      <c r="AE436" s="144"/>
      <c r="AF436" s="144"/>
      <c r="AG436" s="144"/>
      <c r="AH436" s="144"/>
      <c r="AI436" s="144"/>
      <c r="AJ436" s="144"/>
      <c r="AK436" s="144"/>
      <c r="AL436" s="144"/>
      <c r="AM436" s="144"/>
      <c r="AN436" s="144"/>
      <c r="AO436" s="144"/>
      <c r="AP436" s="144"/>
    </row>
    <row r="437" spans="1:42" ht="15.75">
      <c r="A437" s="12"/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4"/>
      <c r="Q437" s="144"/>
      <c r="R437" s="144"/>
      <c r="S437" s="144"/>
      <c r="T437" s="144"/>
      <c r="U437" s="144"/>
      <c r="V437" s="144"/>
      <c r="W437" s="144"/>
      <c r="X437" s="144"/>
      <c r="Y437" s="144"/>
      <c r="Z437" s="144"/>
      <c r="AA437" s="144"/>
      <c r="AB437" s="144"/>
      <c r="AC437" s="144"/>
      <c r="AD437" s="144"/>
      <c r="AE437" s="144"/>
      <c r="AF437" s="144"/>
      <c r="AG437" s="144"/>
      <c r="AH437" s="144"/>
      <c r="AI437" s="144"/>
      <c r="AJ437" s="144"/>
      <c r="AK437" s="144"/>
      <c r="AL437" s="144"/>
      <c r="AM437" s="144"/>
      <c r="AN437" s="144"/>
      <c r="AO437" s="144"/>
      <c r="AP437" s="144"/>
    </row>
    <row r="438" spans="1:42" ht="15.75">
      <c r="A438" s="12"/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4"/>
      <c r="Q438" s="144"/>
      <c r="R438" s="144"/>
      <c r="S438" s="144"/>
      <c r="T438" s="144"/>
      <c r="U438" s="144"/>
      <c r="V438" s="144"/>
      <c r="W438" s="144"/>
      <c r="X438" s="144"/>
      <c r="Y438" s="144"/>
      <c r="Z438" s="144"/>
      <c r="AA438" s="144"/>
      <c r="AB438" s="144"/>
      <c r="AC438" s="144"/>
      <c r="AD438" s="144"/>
      <c r="AE438" s="144"/>
      <c r="AF438" s="144"/>
      <c r="AG438" s="144"/>
      <c r="AH438" s="144"/>
      <c r="AI438" s="144"/>
      <c r="AJ438" s="144"/>
      <c r="AK438" s="144"/>
      <c r="AL438" s="144"/>
      <c r="AM438" s="144"/>
      <c r="AN438" s="144"/>
      <c r="AO438" s="144"/>
      <c r="AP438" s="144"/>
    </row>
    <row r="439" spans="1:42" ht="15.75">
      <c r="A439" s="12"/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4"/>
      <c r="Q439" s="144"/>
      <c r="R439" s="144"/>
      <c r="S439" s="144"/>
      <c r="T439" s="144"/>
      <c r="U439" s="144"/>
      <c r="V439" s="144"/>
      <c r="W439" s="144"/>
      <c r="X439" s="144"/>
      <c r="Y439" s="144"/>
      <c r="Z439" s="144"/>
      <c r="AA439" s="144"/>
      <c r="AB439" s="144"/>
      <c r="AC439" s="144"/>
      <c r="AD439" s="144"/>
      <c r="AE439" s="144"/>
      <c r="AF439" s="144"/>
      <c r="AG439" s="144"/>
      <c r="AH439" s="144"/>
      <c r="AI439" s="144"/>
      <c r="AJ439" s="144"/>
      <c r="AK439" s="144"/>
      <c r="AL439" s="144"/>
      <c r="AM439" s="144"/>
      <c r="AN439" s="144"/>
      <c r="AO439" s="144"/>
      <c r="AP439" s="144"/>
    </row>
    <row r="440" spans="1:42" ht="15.75">
      <c r="A440" s="12"/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4"/>
      <c r="Q440" s="144"/>
      <c r="R440" s="144"/>
      <c r="S440" s="144"/>
      <c r="T440" s="144"/>
      <c r="U440" s="144"/>
      <c r="V440" s="144"/>
      <c r="W440" s="144"/>
      <c r="X440" s="144"/>
      <c r="Y440" s="144"/>
      <c r="Z440" s="144"/>
      <c r="AA440" s="144"/>
      <c r="AB440" s="144"/>
      <c r="AC440" s="144"/>
      <c r="AD440" s="144"/>
      <c r="AE440" s="144"/>
      <c r="AF440" s="144"/>
      <c r="AG440" s="144"/>
      <c r="AH440" s="144"/>
      <c r="AI440" s="144"/>
      <c r="AJ440" s="144"/>
      <c r="AK440" s="144"/>
      <c r="AL440" s="144"/>
      <c r="AM440" s="144"/>
      <c r="AN440" s="144"/>
      <c r="AO440" s="144"/>
      <c r="AP440" s="144"/>
    </row>
    <row r="441" spans="1:42" ht="15.75">
      <c r="A441" s="12"/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  <c r="P441" s="144"/>
      <c r="Q441" s="144"/>
      <c r="R441" s="144"/>
      <c r="S441" s="144"/>
      <c r="T441" s="144"/>
      <c r="U441" s="144"/>
      <c r="V441" s="144"/>
      <c r="W441" s="144"/>
      <c r="X441" s="144"/>
      <c r="Y441" s="144"/>
      <c r="Z441" s="144"/>
      <c r="AA441" s="144"/>
      <c r="AB441" s="144"/>
      <c r="AC441" s="144"/>
      <c r="AD441" s="144"/>
      <c r="AE441" s="144"/>
      <c r="AF441" s="144"/>
      <c r="AG441" s="144"/>
      <c r="AH441" s="144"/>
      <c r="AI441" s="144"/>
      <c r="AJ441" s="144"/>
      <c r="AK441" s="144"/>
      <c r="AL441" s="144"/>
      <c r="AM441" s="144"/>
      <c r="AN441" s="144"/>
      <c r="AO441" s="144"/>
      <c r="AP441" s="144"/>
    </row>
    <row r="442" spans="1:42" ht="15.75">
      <c r="A442" s="12"/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4"/>
      <c r="Q442" s="144"/>
      <c r="R442" s="144"/>
      <c r="S442" s="144"/>
      <c r="T442" s="144"/>
      <c r="U442" s="144"/>
      <c r="V442" s="144"/>
      <c r="W442" s="144"/>
      <c r="X442" s="144"/>
      <c r="Y442" s="144"/>
      <c r="Z442" s="144"/>
      <c r="AA442" s="144"/>
      <c r="AB442" s="144"/>
      <c r="AC442" s="144"/>
      <c r="AD442" s="144"/>
      <c r="AE442" s="144"/>
      <c r="AF442" s="144"/>
      <c r="AG442" s="144"/>
      <c r="AH442" s="144"/>
      <c r="AI442" s="144"/>
      <c r="AJ442" s="144"/>
      <c r="AK442" s="144"/>
      <c r="AL442" s="144"/>
      <c r="AM442" s="144"/>
      <c r="AN442" s="144"/>
      <c r="AO442" s="144"/>
      <c r="AP442" s="144"/>
    </row>
    <row r="443" spans="1:42" ht="15.75">
      <c r="A443" s="12"/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4"/>
      <c r="Q443" s="144"/>
      <c r="R443" s="144"/>
      <c r="S443" s="144"/>
      <c r="T443" s="144"/>
      <c r="U443" s="144"/>
      <c r="V443" s="144"/>
      <c r="W443" s="144"/>
      <c r="X443" s="144"/>
      <c r="Y443" s="144"/>
      <c r="Z443" s="144"/>
      <c r="AA443" s="144"/>
      <c r="AB443" s="144"/>
      <c r="AC443" s="144"/>
      <c r="AD443" s="144"/>
      <c r="AE443" s="144"/>
      <c r="AF443" s="144"/>
      <c r="AG443" s="144"/>
      <c r="AH443" s="144"/>
      <c r="AI443" s="144"/>
      <c r="AJ443" s="144"/>
      <c r="AK443" s="144"/>
      <c r="AL443" s="144"/>
      <c r="AM443" s="144"/>
      <c r="AN443" s="144"/>
      <c r="AO443" s="144"/>
      <c r="AP443" s="144"/>
    </row>
    <row r="444" spans="1:42" ht="15.75">
      <c r="A444" s="12"/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4"/>
      <c r="Q444" s="144"/>
      <c r="R444" s="144"/>
      <c r="S444" s="144"/>
      <c r="T444" s="144"/>
      <c r="U444" s="144"/>
      <c r="V444" s="144"/>
      <c r="W444" s="144"/>
      <c r="X444" s="144"/>
      <c r="Y444" s="144"/>
      <c r="Z444" s="144"/>
      <c r="AA444" s="144"/>
      <c r="AB444" s="144"/>
      <c r="AC444" s="144"/>
      <c r="AD444" s="144"/>
      <c r="AE444" s="144"/>
      <c r="AF444" s="144"/>
      <c r="AG444" s="144"/>
      <c r="AH444" s="144"/>
      <c r="AI444" s="144"/>
      <c r="AJ444" s="144"/>
      <c r="AK444" s="144"/>
      <c r="AL444" s="144"/>
      <c r="AM444" s="144"/>
      <c r="AN444" s="144"/>
      <c r="AO444" s="144"/>
      <c r="AP444" s="144"/>
    </row>
    <row r="445" spans="1:42" ht="15.75">
      <c r="A445" s="12"/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4"/>
      <c r="Q445" s="144"/>
      <c r="R445" s="144"/>
      <c r="S445" s="144"/>
      <c r="T445" s="144"/>
      <c r="U445" s="144"/>
      <c r="V445" s="144"/>
      <c r="W445" s="144"/>
      <c r="X445" s="144"/>
      <c r="Y445" s="144"/>
      <c r="Z445" s="144"/>
      <c r="AA445" s="144"/>
      <c r="AB445" s="144"/>
      <c r="AC445" s="144"/>
      <c r="AD445" s="144"/>
      <c r="AE445" s="144"/>
      <c r="AF445" s="144"/>
      <c r="AG445" s="144"/>
      <c r="AH445" s="144"/>
      <c r="AI445" s="144"/>
      <c r="AJ445" s="144"/>
      <c r="AK445" s="144"/>
      <c r="AL445" s="144"/>
      <c r="AM445" s="144"/>
      <c r="AN445" s="144"/>
      <c r="AO445" s="144"/>
      <c r="AP445" s="144"/>
    </row>
    <row r="446" spans="1:42" ht="15.75">
      <c r="A446" s="12"/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  <c r="P446" s="144"/>
      <c r="Q446" s="144"/>
      <c r="R446" s="144"/>
      <c r="S446" s="144"/>
      <c r="T446" s="144"/>
      <c r="U446" s="144"/>
      <c r="V446" s="144"/>
      <c r="W446" s="144"/>
      <c r="X446" s="144"/>
      <c r="Y446" s="144"/>
      <c r="Z446" s="144"/>
      <c r="AA446" s="144"/>
      <c r="AB446" s="144"/>
      <c r="AC446" s="144"/>
      <c r="AD446" s="144"/>
      <c r="AE446" s="144"/>
      <c r="AF446" s="144"/>
      <c r="AG446" s="144"/>
      <c r="AH446" s="144"/>
      <c r="AI446" s="144"/>
      <c r="AJ446" s="144"/>
      <c r="AK446" s="144"/>
      <c r="AL446" s="144"/>
      <c r="AM446" s="144"/>
      <c r="AN446" s="144"/>
      <c r="AO446" s="144"/>
      <c r="AP446" s="144"/>
    </row>
    <row r="447" spans="1:42" ht="15.75">
      <c r="A447" s="12"/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  <c r="P447" s="144"/>
      <c r="Q447" s="144"/>
      <c r="R447" s="144"/>
      <c r="S447" s="144"/>
      <c r="T447" s="144"/>
      <c r="U447" s="144"/>
      <c r="V447" s="144"/>
      <c r="W447" s="144"/>
      <c r="X447" s="144"/>
      <c r="Y447" s="144"/>
      <c r="Z447" s="144"/>
      <c r="AA447" s="144"/>
      <c r="AB447" s="144"/>
      <c r="AC447" s="144"/>
      <c r="AD447" s="144"/>
      <c r="AE447" s="144"/>
      <c r="AF447" s="144"/>
      <c r="AG447" s="144"/>
      <c r="AH447" s="144"/>
      <c r="AI447" s="144"/>
      <c r="AJ447" s="144"/>
      <c r="AK447" s="144"/>
      <c r="AL447" s="144"/>
      <c r="AM447" s="144"/>
      <c r="AN447" s="144"/>
      <c r="AO447" s="144"/>
      <c r="AP447" s="144"/>
    </row>
    <row r="448" spans="1:42" ht="15.75">
      <c r="A448" s="12"/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  <c r="P448" s="144"/>
      <c r="Q448" s="144"/>
      <c r="R448" s="144"/>
      <c r="S448" s="144"/>
      <c r="T448" s="144"/>
      <c r="U448" s="144"/>
      <c r="V448" s="144"/>
      <c r="W448" s="144"/>
      <c r="X448" s="144"/>
      <c r="Y448" s="144"/>
      <c r="Z448" s="144"/>
      <c r="AA448" s="144"/>
      <c r="AB448" s="144"/>
      <c r="AC448" s="144"/>
      <c r="AD448" s="144"/>
      <c r="AE448" s="144"/>
      <c r="AF448" s="144"/>
      <c r="AG448" s="144"/>
      <c r="AH448" s="144"/>
      <c r="AI448" s="144"/>
      <c r="AJ448" s="144"/>
      <c r="AK448" s="144"/>
      <c r="AL448" s="144"/>
      <c r="AM448" s="144"/>
      <c r="AN448" s="144"/>
      <c r="AO448" s="144"/>
      <c r="AP448" s="144"/>
    </row>
    <row r="449" spans="1:42" ht="15.75">
      <c r="A449" s="12"/>
      <c r="B449" s="144"/>
      <c r="C449" s="144"/>
      <c r="D449" s="144"/>
      <c r="E449" s="144"/>
      <c r="F449" s="144"/>
      <c r="G449" s="144"/>
      <c r="H449" s="144"/>
      <c r="I449" s="144"/>
      <c r="J449" s="144"/>
      <c r="K449" s="144"/>
      <c r="L449" s="144"/>
      <c r="M449" s="144"/>
      <c r="N449" s="144"/>
      <c r="O449" s="144"/>
      <c r="P449" s="144"/>
      <c r="Q449" s="144"/>
      <c r="R449" s="144"/>
      <c r="S449" s="144"/>
      <c r="T449" s="144"/>
      <c r="U449" s="144"/>
      <c r="V449" s="144"/>
      <c r="W449" s="144"/>
      <c r="X449" s="144"/>
      <c r="Y449" s="144"/>
      <c r="Z449" s="144"/>
      <c r="AA449" s="144"/>
      <c r="AB449" s="144"/>
      <c r="AC449" s="144"/>
      <c r="AD449" s="144"/>
      <c r="AE449" s="144"/>
      <c r="AF449" s="144"/>
      <c r="AG449" s="144"/>
      <c r="AH449" s="144"/>
      <c r="AI449" s="144"/>
      <c r="AJ449" s="144"/>
      <c r="AK449" s="144"/>
      <c r="AL449" s="144"/>
      <c r="AM449" s="144"/>
      <c r="AN449" s="144"/>
      <c r="AO449" s="144"/>
      <c r="AP449" s="144"/>
    </row>
    <row r="450" spans="1:42" ht="15.75">
      <c r="A450" s="12"/>
      <c r="B450" s="144"/>
      <c r="C450" s="144"/>
      <c r="D450" s="144"/>
      <c r="E450" s="144"/>
      <c r="F450" s="144"/>
      <c r="G450" s="144"/>
      <c r="H450" s="144"/>
      <c r="I450" s="144"/>
      <c r="J450" s="144"/>
      <c r="K450" s="144"/>
      <c r="L450" s="144"/>
      <c r="M450" s="144"/>
      <c r="N450" s="144"/>
      <c r="O450" s="144"/>
      <c r="P450" s="144"/>
      <c r="Q450" s="144"/>
      <c r="R450" s="144"/>
      <c r="S450" s="144"/>
      <c r="T450" s="144"/>
      <c r="U450" s="144"/>
      <c r="V450" s="144"/>
      <c r="W450" s="144"/>
      <c r="X450" s="144"/>
      <c r="Y450" s="144"/>
      <c r="Z450" s="144"/>
      <c r="AA450" s="144"/>
      <c r="AB450" s="144"/>
      <c r="AC450" s="144"/>
      <c r="AD450" s="144"/>
      <c r="AE450" s="144"/>
      <c r="AF450" s="144"/>
      <c r="AG450" s="144"/>
      <c r="AH450" s="144"/>
      <c r="AI450" s="144"/>
      <c r="AJ450" s="144"/>
      <c r="AK450" s="144"/>
      <c r="AL450" s="144"/>
      <c r="AM450" s="144"/>
      <c r="AN450" s="144"/>
      <c r="AO450" s="144"/>
      <c r="AP450" s="144"/>
    </row>
    <row r="451" spans="1:42" ht="15.75">
      <c r="A451" s="12"/>
      <c r="B451" s="144"/>
      <c r="C451" s="144"/>
      <c r="D451" s="144"/>
      <c r="E451" s="144"/>
      <c r="F451" s="144"/>
      <c r="G451" s="144"/>
      <c r="H451" s="144"/>
      <c r="I451" s="144"/>
      <c r="J451" s="144"/>
      <c r="K451" s="144"/>
      <c r="L451" s="144"/>
      <c r="M451" s="144"/>
      <c r="N451" s="144"/>
      <c r="O451" s="144"/>
      <c r="P451" s="144"/>
      <c r="Q451" s="144"/>
      <c r="R451" s="144"/>
      <c r="S451" s="144"/>
      <c r="T451" s="144"/>
      <c r="U451" s="144"/>
      <c r="V451" s="144"/>
      <c r="W451" s="144"/>
      <c r="X451" s="144"/>
      <c r="Y451" s="144"/>
      <c r="Z451" s="144"/>
      <c r="AA451" s="144"/>
      <c r="AB451" s="144"/>
      <c r="AC451" s="144"/>
      <c r="AD451" s="144"/>
      <c r="AE451" s="144"/>
      <c r="AF451" s="144"/>
      <c r="AG451" s="144"/>
      <c r="AH451" s="144"/>
      <c r="AI451" s="144"/>
      <c r="AJ451" s="144"/>
      <c r="AK451" s="144"/>
      <c r="AL451" s="144"/>
      <c r="AM451" s="144"/>
      <c r="AN451" s="144"/>
      <c r="AO451" s="144"/>
      <c r="AP451" s="144"/>
    </row>
    <row r="452" spans="1:42" ht="15.75">
      <c r="A452" s="12"/>
      <c r="B452" s="144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  <c r="R452" s="144"/>
      <c r="S452" s="144"/>
      <c r="T452" s="144"/>
      <c r="U452" s="144"/>
      <c r="V452" s="144"/>
      <c r="W452" s="144"/>
      <c r="X452" s="144"/>
      <c r="Y452" s="144"/>
      <c r="Z452" s="144"/>
      <c r="AA452" s="144"/>
      <c r="AB452" s="144"/>
      <c r="AC452" s="144"/>
      <c r="AD452" s="144"/>
      <c r="AE452" s="144"/>
      <c r="AF452" s="144"/>
      <c r="AG452" s="144"/>
      <c r="AH452" s="144"/>
      <c r="AI452" s="144"/>
      <c r="AJ452" s="144"/>
      <c r="AK452" s="144"/>
      <c r="AL452" s="144"/>
      <c r="AM452" s="144"/>
      <c r="AN452" s="144"/>
      <c r="AO452" s="144"/>
      <c r="AP452" s="144"/>
    </row>
    <row r="453" spans="1:42" ht="15.75">
      <c r="A453" s="12"/>
      <c r="B453" s="144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  <c r="R453" s="144"/>
      <c r="S453" s="144"/>
      <c r="T453" s="144"/>
      <c r="U453" s="144"/>
      <c r="V453" s="144"/>
      <c r="W453" s="144"/>
      <c r="X453" s="144"/>
      <c r="Y453" s="144"/>
      <c r="Z453" s="144"/>
      <c r="AA453" s="144"/>
      <c r="AB453" s="144"/>
      <c r="AC453" s="144"/>
      <c r="AD453" s="144"/>
      <c r="AE453" s="144"/>
      <c r="AF453" s="144"/>
      <c r="AG453" s="144"/>
      <c r="AH453" s="144"/>
      <c r="AI453" s="144"/>
      <c r="AJ453" s="144"/>
      <c r="AK453" s="144"/>
      <c r="AL453" s="144"/>
      <c r="AM453" s="144"/>
      <c r="AN453" s="144"/>
      <c r="AO453" s="144"/>
      <c r="AP453" s="144"/>
    </row>
    <row r="454" spans="1:42" ht="15.75">
      <c r="A454" s="12"/>
      <c r="B454" s="144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  <c r="R454" s="144"/>
      <c r="S454" s="144"/>
      <c r="T454" s="144"/>
      <c r="U454" s="144"/>
      <c r="V454" s="144"/>
      <c r="W454" s="144"/>
      <c r="X454" s="144"/>
      <c r="Y454" s="144"/>
      <c r="Z454" s="144"/>
      <c r="AA454" s="144"/>
      <c r="AB454" s="144"/>
      <c r="AC454" s="144"/>
      <c r="AD454" s="144"/>
      <c r="AE454" s="144"/>
      <c r="AF454" s="144"/>
      <c r="AG454" s="144"/>
      <c r="AH454" s="144"/>
      <c r="AI454" s="144"/>
      <c r="AJ454" s="144"/>
      <c r="AK454" s="144"/>
      <c r="AL454" s="144"/>
      <c r="AM454" s="144"/>
      <c r="AN454" s="144"/>
      <c r="AO454" s="144"/>
      <c r="AP454" s="144"/>
    </row>
    <row r="455" spans="1:42" ht="15.75">
      <c r="A455" s="12"/>
      <c r="B455" s="144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  <c r="S455" s="144"/>
      <c r="T455" s="144"/>
      <c r="U455" s="144"/>
      <c r="V455" s="144"/>
      <c r="W455" s="144"/>
      <c r="X455" s="144"/>
      <c r="Y455" s="144"/>
      <c r="Z455" s="144"/>
      <c r="AA455" s="144"/>
      <c r="AB455" s="144"/>
      <c r="AC455" s="144"/>
      <c r="AD455" s="144"/>
      <c r="AE455" s="144"/>
      <c r="AF455" s="144"/>
      <c r="AG455" s="144"/>
      <c r="AH455" s="144"/>
      <c r="AI455" s="144"/>
      <c r="AJ455" s="144"/>
      <c r="AK455" s="144"/>
      <c r="AL455" s="144"/>
      <c r="AM455" s="144"/>
      <c r="AN455" s="144"/>
      <c r="AO455" s="144"/>
      <c r="AP455" s="144"/>
    </row>
    <row r="456" spans="1:42" ht="15.75">
      <c r="A456" s="12"/>
      <c r="B456" s="144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  <c r="S456" s="144"/>
      <c r="T456" s="144"/>
      <c r="U456" s="144"/>
      <c r="V456" s="144"/>
      <c r="W456" s="144"/>
      <c r="X456" s="144"/>
      <c r="Y456" s="144"/>
      <c r="Z456" s="144"/>
      <c r="AA456" s="144"/>
      <c r="AB456" s="144"/>
      <c r="AC456" s="144"/>
      <c r="AD456" s="144"/>
      <c r="AE456" s="144"/>
      <c r="AF456" s="144"/>
      <c r="AG456" s="144"/>
      <c r="AH456" s="144"/>
      <c r="AI456" s="144"/>
      <c r="AJ456" s="144"/>
      <c r="AK456" s="144"/>
      <c r="AL456" s="144"/>
      <c r="AM456" s="144"/>
      <c r="AN456" s="144"/>
      <c r="AO456" s="144"/>
      <c r="AP456" s="144"/>
    </row>
    <row r="457" spans="1:42" ht="15.75">
      <c r="A457" s="12"/>
      <c r="B457" s="144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144"/>
      <c r="V457" s="144"/>
      <c r="W457" s="144"/>
      <c r="X457" s="144"/>
      <c r="Y457" s="144"/>
      <c r="Z457" s="144"/>
      <c r="AA457" s="144"/>
      <c r="AB457" s="144"/>
      <c r="AC457" s="144"/>
      <c r="AD457" s="144"/>
      <c r="AE457" s="144"/>
      <c r="AF457" s="144"/>
      <c r="AG457" s="144"/>
      <c r="AH457" s="144"/>
      <c r="AI457" s="144"/>
      <c r="AJ457" s="144"/>
      <c r="AK457" s="144"/>
      <c r="AL457" s="144"/>
      <c r="AM457" s="144"/>
      <c r="AN457" s="144"/>
      <c r="AO457" s="144"/>
      <c r="AP457" s="144"/>
    </row>
    <row r="458" spans="1:42" ht="15.75">
      <c r="A458" s="12"/>
      <c r="B458" s="144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  <c r="S458" s="144"/>
      <c r="T458" s="144"/>
      <c r="U458" s="144"/>
      <c r="V458" s="144"/>
      <c r="W458" s="144"/>
      <c r="X458" s="144"/>
      <c r="Y458" s="144"/>
      <c r="Z458" s="144"/>
      <c r="AA458" s="144"/>
      <c r="AB458" s="144"/>
      <c r="AC458" s="144"/>
      <c r="AD458" s="144"/>
      <c r="AE458" s="144"/>
      <c r="AF458" s="144"/>
      <c r="AG458" s="144"/>
      <c r="AH458" s="144"/>
      <c r="AI458" s="144"/>
      <c r="AJ458" s="144"/>
      <c r="AK458" s="144"/>
      <c r="AL458" s="144"/>
      <c r="AM458" s="144"/>
      <c r="AN458" s="144"/>
      <c r="AO458" s="144"/>
      <c r="AP458" s="144"/>
    </row>
    <row r="459" spans="1:42" ht="15.75">
      <c r="A459" s="12"/>
      <c r="B459" s="144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  <c r="S459" s="144"/>
      <c r="T459" s="144"/>
      <c r="U459" s="144"/>
      <c r="V459" s="144"/>
      <c r="W459" s="144"/>
      <c r="X459" s="144"/>
      <c r="Y459" s="144"/>
      <c r="Z459" s="144"/>
      <c r="AA459" s="144"/>
      <c r="AB459" s="144"/>
      <c r="AC459" s="144"/>
      <c r="AD459" s="144"/>
      <c r="AE459" s="144"/>
      <c r="AF459" s="144"/>
      <c r="AG459" s="144"/>
      <c r="AH459" s="144"/>
      <c r="AI459" s="144"/>
      <c r="AJ459" s="144"/>
      <c r="AK459" s="144"/>
      <c r="AL459" s="144"/>
      <c r="AM459" s="144"/>
      <c r="AN459" s="144"/>
      <c r="AO459" s="144"/>
      <c r="AP459" s="144"/>
    </row>
    <row r="460" spans="1:42" ht="15.75">
      <c r="A460" s="12"/>
      <c r="B460" s="144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  <c r="R460" s="144"/>
      <c r="S460" s="144"/>
      <c r="T460" s="144"/>
      <c r="U460" s="144"/>
      <c r="V460" s="144"/>
      <c r="W460" s="144"/>
      <c r="X460" s="144"/>
      <c r="Y460" s="144"/>
      <c r="Z460" s="144"/>
      <c r="AA460" s="144"/>
      <c r="AB460" s="144"/>
      <c r="AC460" s="144"/>
      <c r="AD460" s="144"/>
      <c r="AE460" s="144"/>
      <c r="AF460" s="144"/>
      <c r="AG460" s="144"/>
      <c r="AH460" s="144"/>
      <c r="AI460" s="144"/>
      <c r="AJ460" s="144"/>
      <c r="AK460" s="144"/>
      <c r="AL460" s="144"/>
      <c r="AM460" s="144"/>
      <c r="AN460" s="144"/>
      <c r="AO460" s="144"/>
      <c r="AP460" s="144"/>
    </row>
    <row r="461" spans="1:42" ht="15.75">
      <c r="A461" s="12"/>
      <c r="B461" s="144"/>
      <c r="C461" s="144"/>
      <c r="D461" s="144"/>
      <c r="E461" s="144"/>
      <c r="F461" s="144"/>
      <c r="G461" s="144"/>
      <c r="H461" s="144"/>
      <c r="I461" s="144"/>
      <c r="J461" s="144"/>
      <c r="K461" s="144"/>
      <c r="L461" s="144"/>
      <c r="M461" s="144"/>
      <c r="N461" s="144"/>
      <c r="O461" s="144"/>
      <c r="P461" s="144"/>
      <c r="Q461" s="144"/>
      <c r="R461" s="144"/>
      <c r="S461" s="144"/>
      <c r="T461" s="144"/>
      <c r="U461" s="144"/>
      <c r="V461" s="144"/>
      <c r="W461" s="144"/>
      <c r="X461" s="144"/>
      <c r="Y461" s="144"/>
      <c r="Z461" s="144"/>
      <c r="AA461" s="144"/>
      <c r="AB461" s="144"/>
      <c r="AC461" s="144"/>
      <c r="AD461" s="144"/>
      <c r="AE461" s="144"/>
      <c r="AF461" s="144"/>
      <c r="AG461" s="144"/>
      <c r="AH461" s="144"/>
      <c r="AI461" s="144"/>
      <c r="AJ461" s="144"/>
      <c r="AK461" s="144"/>
      <c r="AL461" s="144"/>
      <c r="AM461" s="144"/>
      <c r="AN461" s="144"/>
      <c r="AO461" s="144"/>
      <c r="AP461" s="144"/>
    </row>
    <row r="462" spans="1:42" ht="15.75">
      <c r="A462" s="12"/>
      <c r="B462" s="144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  <c r="S462" s="144"/>
      <c r="T462" s="144"/>
      <c r="U462" s="144"/>
      <c r="V462" s="144"/>
      <c r="W462" s="144"/>
      <c r="X462" s="144"/>
      <c r="Y462" s="144"/>
      <c r="Z462" s="144"/>
      <c r="AA462" s="144"/>
      <c r="AB462" s="144"/>
      <c r="AC462" s="144"/>
      <c r="AD462" s="144"/>
      <c r="AE462" s="144"/>
      <c r="AF462" s="144"/>
      <c r="AG462" s="144"/>
      <c r="AH462" s="144"/>
      <c r="AI462" s="144"/>
      <c r="AJ462" s="144"/>
      <c r="AK462" s="144"/>
      <c r="AL462" s="144"/>
      <c r="AM462" s="144"/>
      <c r="AN462" s="144"/>
      <c r="AO462" s="144"/>
      <c r="AP462" s="144"/>
    </row>
    <row r="463" spans="1:42" ht="15.75">
      <c r="A463" s="12"/>
      <c r="B463" s="144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  <c r="S463" s="144"/>
      <c r="T463" s="144"/>
      <c r="U463" s="144"/>
      <c r="V463" s="144"/>
      <c r="W463" s="144"/>
      <c r="X463" s="144"/>
      <c r="Y463" s="144"/>
      <c r="Z463" s="144"/>
      <c r="AA463" s="144"/>
      <c r="AB463" s="144"/>
      <c r="AC463" s="144"/>
      <c r="AD463" s="144"/>
      <c r="AE463" s="144"/>
      <c r="AF463" s="144"/>
      <c r="AG463" s="144"/>
      <c r="AH463" s="144"/>
      <c r="AI463" s="144"/>
      <c r="AJ463" s="144"/>
      <c r="AK463" s="144"/>
      <c r="AL463" s="144"/>
      <c r="AM463" s="144"/>
      <c r="AN463" s="144"/>
      <c r="AO463" s="144"/>
      <c r="AP463" s="144"/>
    </row>
    <row r="464" spans="1:42" ht="15.75">
      <c r="A464" s="12"/>
      <c r="B464" s="144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144"/>
      <c r="V464" s="144"/>
      <c r="W464" s="144"/>
      <c r="X464" s="144"/>
      <c r="Y464" s="144"/>
      <c r="Z464" s="144"/>
      <c r="AA464" s="144"/>
      <c r="AB464" s="144"/>
      <c r="AC464" s="144"/>
      <c r="AD464" s="144"/>
      <c r="AE464" s="144"/>
      <c r="AF464" s="144"/>
      <c r="AG464" s="144"/>
      <c r="AH464" s="144"/>
      <c r="AI464" s="144"/>
      <c r="AJ464" s="144"/>
      <c r="AK464" s="144"/>
      <c r="AL464" s="144"/>
      <c r="AM464" s="144"/>
      <c r="AN464" s="144"/>
      <c r="AO464" s="144"/>
      <c r="AP464" s="144"/>
    </row>
    <row r="465" spans="1:42" ht="15.75">
      <c r="A465" s="12"/>
      <c r="B465" s="144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  <c r="S465" s="144"/>
      <c r="T465" s="144"/>
      <c r="U465" s="144"/>
      <c r="V465" s="144"/>
      <c r="W465" s="144"/>
      <c r="X465" s="144"/>
      <c r="Y465" s="144"/>
      <c r="Z465" s="144"/>
      <c r="AA465" s="144"/>
      <c r="AB465" s="144"/>
      <c r="AC465" s="144"/>
      <c r="AD465" s="144"/>
      <c r="AE465" s="144"/>
      <c r="AF465" s="144"/>
      <c r="AG465" s="144"/>
      <c r="AH465" s="144"/>
      <c r="AI465" s="144"/>
      <c r="AJ465" s="144"/>
      <c r="AK465" s="144"/>
      <c r="AL465" s="144"/>
      <c r="AM465" s="144"/>
      <c r="AN465" s="144"/>
      <c r="AO465" s="144"/>
      <c r="AP465" s="144"/>
    </row>
    <row r="466" spans="1:42" ht="15.75">
      <c r="A466" s="12"/>
      <c r="B466" s="144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  <c r="S466" s="144"/>
      <c r="T466" s="144"/>
      <c r="U466" s="144"/>
      <c r="V466" s="144"/>
      <c r="W466" s="144"/>
      <c r="X466" s="144"/>
      <c r="Y466" s="144"/>
      <c r="Z466" s="144"/>
      <c r="AA466" s="144"/>
      <c r="AB466" s="144"/>
      <c r="AC466" s="144"/>
      <c r="AD466" s="144"/>
      <c r="AE466" s="144"/>
      <c r="AF466" s="144"/>
      <c r="AG466" s="144"/>
      <c r="AH466" s="144"/>
      <c r="AI466" s="144"/>
      <c r="AJ466" s="144"/>
      <c r="AK466" s="144"/>
      <c r="AL466" s="144"/>
      <c r="AM466" s="144"/>
      <c r="AN466" s="144"/>
      <c r="AO466" s="144"/>
      <c r="AP466" s="144"/>
    </row>
    <row r="467" spans="1:42" ht="15.75">
      <c r="A467" s="12"/>
      <c r="B467" s="144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  <c r="S467" s="144"/>
      <c r="T467" s="144"/>
      <c r="U467" s="144"/>
      <c r="V467" s="144"/>
      <c r="W467" s="144"/>
      <c r="X467" s="144"/>
      <c r="Y467" s="144"/>
      <c r="Z467" s="144"/>
      <c r="AA467" s="144"/>
      <c r="AB467" s="144"/>
      <c r="AC467" s="144"/>
      <c r="AD467" s="144"/>
      <c r="AE467" s="144"/>
      <c r="AF467" s="144"/>
      <c r="AG467" s="144"/>
      <c r="AH467" s="144"/>
      <c r="AI467" s="144"/>
      <c r="AJ467" s="144"/>
      <c r="AK467" s="144"/>
      <c r="AL467" s="144"/>
      <c r="AM467" s="144"/>
      <c r="AN467" s="144"/>
      <c r="AO467" s="144"/>
      <c r="AP467" s="144"/>
    </row>
    <row r="468" spans="1:42" ht="15.75">
      <c r="A468" s="12"/>
      <c r="B468" s="144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  <c r="S468" s="144"/>
      <c r="T468" s="144"/>
      <c r="U468" s="144"/>
      <c r="V468" s="144"/>
      <c r="W468" s="144"/>
      <c r="X468" s="144"/>
      <c r="Y468" s="144"/>
      <c r="Z468" s="144"/>
      <c r="AA468" s="144"/>
      <c r="AB468" s="144"/>
      <c r="AC468" s="144"/>
      <c r="AD468" s="144"/>
      <c r="AE468" s="144"/>
      <c r="AF468" s="144"/>
      <c r="AG468" s="144"/>
      <c r="AH468" s="144"/>
      <c r="AI468" s="144"/>
      <c r="AJ468" s="144"/>
      <c r="AK468" s="144"/>
      <c r="AL468" s="144"/>
      <c r="AM468" s="144"/>
      <c r="AN468" s="144"/>
      <c r="AO468" s="144"/>
      <c r="AP468" s="144"/>
    </row>
    <row r="469" spans="1:42" ht="15.75">
      <c r="A469" s="12"/>
      <c r="B469" s="144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  <c r="S469" s="144"/>
      <c r="T469" s="144"/>
      <c r="U469" s="144"/>
      <c r="V469" s="144"/>
      <c r="W469" s="144"/>
      <c r="X469" s="144"/>
      <c r="Y469" s="144"/>
      <c r="Z469" s="144"/>
      <c r="AA469" s="144"/>
      <c r="AB469" s="144"/>
      <c r="AC469" s="144"/>
      <c r="AD469" s="144"/>
      <c r="AE469" s="144"/>
      <c r="AF469" s="144"/>
      <c r="AG469" s="144"/>
      <c r="AH469" s="144"/>
      <c r="AI469" s="144"/>
      <c r="AJ469" s="144"/>
      <c r="AK469" s="144"/>
      <c r="AL469" s="144"/>
      <c r="AM469" s="144"/>
      <c r="AN469" s="144"/>
      <c r="AO469" s="144"/>
      <c r="AP469" s="144"/>
    </row>
    <row r="470" spans="1:42" ht="15.75">
      <c r="A470" s="12"/>
      <c r="B470" s="144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  <c r="S470" s="144"/>
      <c r="T470" s="144"/>
      <c r="U470" s="144"/>
      <c r="V470" s="144"/>
      <c r="W470" s="144"/>
      <c r="X470" s="144"/>
      <c r="Y470" s="144"/>
      <c r="Z470" s="144"/>
      <c r="AA470" s="144"/>
      <c r="AB470" s="144"/>
      <c r="AC470" s="144"/>
      <c r="AD470" s="144"/>
      <c r="AE470" s="144"/>
      <c r="AF470" s="144"/>
      <c r="AG470" s="144"/>
      <c r="AH470" s="144"/>
      <c r="AI470" s="144"/>
      <c r="AJ470" s="144"/>
      <c r="AK470" s="144"/>
      <c r="AL470" s="144"/>
      <c r="AM470" s="144"/>
      <c r="AN470" s="144"/>
      <c r="AO470" s="144"/>
      <c r="AP470" s="144"/>
    </row>
    <row r="471" spans="1:42" ht="15.75">
      <c r="A471" s="12"/>
      <c r="B471" s="144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  <c r="S471" s="144"/>
      <c r="T471" s="144"/>
      <c r="U471" s="144"/>
      <c r="V471" s="144"/>
      <c r="W471" s="144"/>
      <c r="X471" s="144"/>
      <c r="Y471" s="144"/>
      <c r="Z471" s="144"/>
      <c r="AA471" s="144"/>
      <c r="AB471" s="144"/>
      <c r="AC471" s="144"/>
      <c r="AD471" s="144"/>
      <c r="AE471" s="144"/>
      <c r="AF471" s="144"/>
      <c r="AG471" s="144"/>
      <c r="AH471" s="144"/>
      <c r="AI471" s="144"/>
      <c r="AJ471" s="144"/>
      <c r="AK471" s="144"/>
      <c r="AL471" s="144"/>
      <c r="AM471" s="144"/>
      <c r="AN471" s="144"/>
      <c r="AO471" s="144"/>
      <c r="AP471" s="144"/>
    </row>
    <row r="472" spans="1:42" ht="15.75">
      <c r="A472" s="12"/>
      <c r="B472" s="144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  <c r="S472" s="144"/>
      <c r="T472" s="144"/>
      <c r="U472" s="144"/>
      <c r="V472" s="144"/>
      <c r="W472" s="144"/>
      <c r="X472" s="144"/>
      <c r="Y472" s="144"/>
      <c r="Z472" s="144"/>
      <c r="AA472" s="144"/>
      <c r="AB472" s="144"/>
      <c r="AC472" s="144"/>
      <c r="AD472" s="144"/>
      <c r="AE472" s="144"/>
      <c r="AF472" s="144"/>
      <c r="AG472" s="144"/>
      <c r="AH472" s="144"/>
      <c r="AI472" s="144"/>
      <c r="AJ472" s="144"/>
      <c r="AK472" s="144"/>
      <c r="AL472" s="144"/>
      <c r="AM472" s="144"/>
      <c r="AN472" s="144"/>
      <c r="AO472" s="144"/>
      <c r="AP472" s="144"/>
    </row>
    <row r="473" spans="1:42" ht="15.75">
      <c r="A473" s="12"/>
      <c r="B473" s="144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  <c r="R473" s="144"/>
      <c r="S473" s="144"/>
      <c r="T473" s="144"/>
      <c r="U473" s="144"/>
      <c r="V473" s="144"/>
      <c r="W473" s="144"/>
      <c r="X473" s="144"/>
      <c r="Y473" s="144"/>
      <c r="Z473" s="144"/>
      <c r="AA473" s="144"/>
      <c r="AB473" s="144"/>
      <c r="AC473" s="144"/>
      <c r="AD473" s="144"/>
      <c r="AE473" s="144"/>
      <c r="AF473" s="144"/>
      <c r="AG473" s="144"/>
      <c r="AH473" s="144"/>
      <c r="AI473" s="144"/>
      <c r="AJ473" s="144"/>
      <c r="AK473" s="144"/>
      <c r="AL473" s="144"/>
      <c r="AM473" s="144"/>
      <c r="AN473" s="144"/>
      <c r="AO473" s="144"/>
      <c r="AP473" s="144"/>
    </row>
    <row r="474" spans="1:42" ht="15.75">
      <c r="A474" s="12"/>
      <c r="B474" s="144"/>
      <c r="C474" s="144"/>
      <c r="D474" s="144"/>
      <c r="E474" s="144"/>
      <c r="F474" s="144"/>
      <c r="G474" s="144"/>
      <c r="H474" s="144"/>
      <c r="I474" s="144"/>
      <c r="J474" s="144"/>
      <c r="K474" s="144"/>
      <c r="L474" s="144"/>
      <c r="M474" s="144"/>
      <c r="N474" s="144"/>
      <c r="O474" s="144"/>
      <c r="P474" s="144"/>
      <c r="Q474" s="144"/>
      <c r="R474" s="144"/>
      <c r="S474" s="144"/>
      <c r="T474" s="144"/>
      <c r="U474" s="144"/>
      <c r="V474" s="144"/>
      <c r="W474" s="144"/>
      <c r="X474" s="144"/>
      <c r="Y474" s="144"/>
      <c r="Z474" s="144"/>
      <c r="AA474" s="144"/>
      <c r="AB474" s="144"/>
      <c r="AC474" s="144"/>
      <c r="AD474" s="144"/>
      <c r="AE474" s="144"/>
      <c r="AF474" s="144"/>
      <c r="AG474" s="144"/>
      <c r="AH474" s="144"/>
      <c r="AI474" s="144"/>
      <c r="AJ474" s="144"/>
      <c r="AK474" s="144"/>
      <c r="AL474" s="144"/>
      <c r="AM474" s="144"/>
      <c r="AN474" s="144"/>
      <c r="AO474" s="144"/>
      <c r="AP474" s="144"/>
    </row>
    <row r="475" spans="1:42" ht="15.75">
      <c r="A475" s="12"/>
      <c r="B475" s="144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  <c r="S475" s="144"/>
      <c r="T475" s="144"/>
      <c r="U475" s="144"/>
      <c r="V475" s="144"/>
      <c r="W475" s="144"/>
      <c r="X475" s="144"/>
      <c r="Y475" s="144"/>
      <c r="Z475" s="144"/>
      <c r="AA475" s="144"/>
      <c r="AB475" s="144"/>
      <c r="AC475" s="144"/>
      <c r="AD475" s="144"/>
      <c r="AE475" s="144"/>
      <c r="AF475" s="144"/>
      <c r="AG475" s="144"/>
      <c r="AH475" s="144"/>
      <c r="AI475" s="144"/>
      <c r="AJ475" s="144"/>
      <c r="AK475" s="144"/>
      <c r="AL475" s="144"/>
      <c r="AM475" s="144"/>
      <c r="AN475" s="144"/>
      <c r="AO475" s="144"/>
      <c r="AP475" s="144"/>
    </row>
    <row r="476" spans="1:42" ht="15.75">
      <c r="A476" s="12"/>
      <c r="B476" s="144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  <c r="S476" s="144"/>
      <c r="T476" s="144"/>
      <c r="U476" s="144"/>
      <c r="V476" s="144"/>
      <c r="W476" s="144"/>
      <c r="X476" s="144"/>
      <c r="Y476" s="144"/>
      <c r="Z476" s="144"/>
      <c r="AA476" s="144"/>
      <c r="AB476" s="144"/>
      <c r="AC476" s="144"/>
      <c r="AD476" s="144"/>
      <c r="AE476" s="144"/>
      <c r="AF476" s="144"/>
      <c r="AG476" s="144"/>
      <c r="AH476" s="144"/>
      <c r="AI476" s="144"/>
      <c r="AJ476" s="144"/>
      <c r="AK476" s="144"/>
      <c r="AL476" s="144"/>
      <c r="AM476" s="144"/>
      <c r="AN476" s="144"/>
      <c r="AO476" s="144"/>
      <c r="AP476" s="144"/>
    </row>
    <row r="477" spans="1:42" ht="15.75">
      <c r="A477" s="12"/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  <c r="AB477" s="144"/>
      <c r="AC477" s="144"/>
      <c r="AD477" s="144"/>
      <c r="AE477" s="144"/>
      <c r="AF477" s="144"/>
      <c r="AG477" s="144"/>
      <c r="AH477" s="144"/>
      <c r="AI477" s="144"/>
      <c r="AJ477" s="144"/>
      <c r="AK477" s="144"/>
      <c r="AL477" s="144"/>
      <c r="AM477" s="144"/>
      <c r="AN477" s="144"/>
      <c r="AO477" s="144"/>
      <c r="AP477" s="144"/>
    </row>
    <row r="478" spans="1:42" ht="15.75">
      <c r="A478" s="12"/>
      <c r="B478" s="144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4"/>
      <c r="V478" s="144"/>
      <c r="W478" s="144"/>
      <c r="X478" s="144"/>
      <c r="Y478" s="144"/>
      <c r="Z478" s="144"/>
      <c r="AA478" s="144"/>
      <c r="AB478" s="144"/>
      <c r="AC478" s="144"/>
      <c r="AD478" s="144"/>
      <c r="AE478" s="144"/>
      <c r="AF478" s="144"/>
      <c r="AG478" s="144"/>
      <c r="AH478" s="144"/>
      <c r="AI478" s="144"/>
      <c r="AJ478" s="144"/>
      <c r="AK478" s="144"/>
      <c r="AL478" s="144"/>
      <c r="AM478" s="144"/>
      <c r="AN478" s="144"/>
      <c r="AO478" s="144"/>
      <c r="AP478" s="144"/>
    </row>
    <row r="479" spans="1:42" ht="15.75">
      <c r="A479" s="12"/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  <c r="AB479" s="144"/>
      <c r="AC479" s="144"/>
      <c r="AD479" s="144"/>
      <c r="AE479" s="144"/>
      <c r="AF479" s="144"/>
      <c r="AG479" s="144"/>
      <c r="AH479" s="144"/>
      <c r="AI479" s="144"/>
      <c r="AJ479" s="144"/>
      <c r="AK479" s="144"/>
      <c r="AL479" s="144"/>
      <c r="AM479" s="144"/>
      <c r="AN479" s="144"/>
      <c r="AO479" s="144"/>
      <c r="AP479" s="144"/>
    </row>
    <row r="480" spans="1:42" ht="15.75">
      <c r="A480" s="12"/>
      <c r="B480" s="144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4"/>
      <c r="V480" s="144"/>
      <c r="W480" s="144"/>
      <c r="X480" s="144"/>
      <c r="Y480" s="144"/>
      <c r="Z480" s="144"/>
      <c r="AA480" s="144"/>
      <c r="AB480" s="144"/>
      <c r="AC480" s="144"/>
      <c r="AD480" s="144"/>
      <c r="AE480" s="144"/>
      <c r="AF480" s="144"/>
      <c r="AG480" s="144"/>
      <c r="AH480" s="144"/>
      <c r="AI480" s="144"/>
      <c r="AJ480" s="144"/>
      <c r="AK480" s="144"/>
      <c r="AL480" s="144"/>
      <c r="AM480" s="144"/>
      <c r="AN480" s="144"/>
      <c r="AO480" s="144"/>
      <c r="AP480" s="144"/>
    </row>
    <row r="481" spans="1:42" ht="15.75">
      <c r="A481" s="12"/>
      <c r="B481" s="144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  <c r="S481" s="144"/>
      <c r="T481" s="144"/>
      <c r="U481" s="144"/>
      <c r="V481" s="144"/>
      <c r="W481" s="144"/>
      <c r="X481" s="144"/>
      <c r="Y481" s="144"/>
      <c r="Z481" s="144"/>
      <c r="AA481" s="144"/>
      <c r="AB481" s="144"/>
      <c r="AC481" s="144"/>
      <c r="AD481" s="144"/>
      <c r="AE481" s="144"/>
      <c r="AF481" s="144"/>
      <c r="AG481" s="144"/>
      <c r="AH481" s="144"/>
      <c r="AI481" s="144"/>
      <c r="AJ481" s="144"/>
      <c r="AK481" s="144"/>
      <c r="AL481" s="144"/>
      <c r="AM481" s="144"/>
      <c r="AN481" s="144"/>
      <c r="AO481" s="144"/>
      <c r="AP481" s="144"/>
    </row>
    <row r="482" spans="1:42" ht="15.75">
      <c r="A482" s="12"/>
      <c r="B482" s="144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144"/>
      <c r="V482" s="144"/>
      <c r="W482" s="144"/>
      <c r="X482" s="144"/>
      <c r="Y482" s="144"/>
      <c r="Z482" s="144"/>
      <c r="AA482" s="144"/>
      <c r="AB482" s="144"/>
      <c r="AC482" s="144"/>
      <c r="AD482" s="144"/>
      <c r="AE482" s="144"/>
      <c r="AF482" s="144"/>
      <c r="AG482" s="144"/>
      <c r="AH482" s="144"/>
      <c r="AI482" s="144"/>
      <c r="AJ482" s="144"/>
      <c r="AK482" s="144"/>
      <c r="AL482" s="144"/>
      <c r="AM482" s="144"/>
      <c r="AN482" s="144"/>
      <c r="AO482" s="144"/>
      <c r="AP482" s="144"/>
    </row>
    <row r="483" spans="1:42" ht="15.75">
      <c r="A483" s="12"/>
      <c r="B483" s="144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  <c r="S483" s="144"/>
      <c r="T483" s="144"/>
      <c r="U483" s="144"/>
      <c r="V483" s="144"/>
      <c r="W483" s="144"/>
      <c r="X483" s="144"/>
      <c r="Y483" s="144"/>
      <c r="Z483" s="144"/>
      <c r="AA483" s="144"/>
      <c r="AB483" s="144"/>
      <c r="AC483" s="144"/>
      <c r="AD483" s="144"/>
      <c r="AE483" s="144"/>
      <c r="AF483" s="144"/>
      <c r="AG483" s="144"/>
      <c r="AH483" s="144"/>
      <c r="AI483" s="144"/>
      <c r="AJ483" s="144"/>
      <c r="AK483" s="144"/>
      <c r="AL483" s="144"/>
      <c r="AM483" s="144"/>
      <c r="AN483" s="144"/>
      <c r="AO483" s="144"/>
      <c r="AP483" s="144"/>
    </row>
    <row r="484" spans="1:42" ht="15.75">
      <c r="A484" s="12"/>
      <c r="B484" s="144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  <c r="S484" s="144"/>
      <c r="T484" s="144"/>
      <c r="U484" s="144"/>
      <c r="V484" s="144"/>
      <c r="W484" s="144"/>
      <c r="X484" s="144"/>
      <c r="Y484" s="144"/>
      <c r="Z484" s="144"/>
      <c r="AA484" s="144"/>
      <c r="AB484" s="144"/>
      <c r="AC484" s="144"/>
      <c r="AD484" s="144"/>
      <c r="AE484" s="144"/>
      <c r="AF484" s="144"/>
      <c r="AG484" s="144"/>
      <c r="AH484" s="144"/>
      <c r="AI484" s="144"/>
      <c r="AJ484" s="144"/>
      <c r="AK484" s="144"/>
      <c r="AL484" s="144"/>
      <c r="AM484" s="144"/>
      <c r="AN484" s="144"/>
      <c r="AO484" s="144"/>
      <c r="AP484" s="144"/>
    </row>
    <row r="485" spans="1:42" ht="15.75">
      <c r="A485" s="12"/>
      <c r="B485" s="144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  <c r="S485" s="144"/>
      <c r="T485" s="144"/>
      <c r="U485" s="144"/>
      <c r="V485" s="144"/>
      <c r="W485" s="144"/>
      <c r="X485" s="144"/>
      <c r="Y485" s="144"/>
      <c r="Z485" s="144"/>
      <c r="AA485" s="144"/>
      <c r="AB485" s="144"/>
      <c r="AC485" s="144"/>
      <c r="AD485" s="144"/>
      <c r="AE485" s="144"/>
      <c r="AF485" s="144"/>
      <c r="AG485" s="144"/>
      <c r="AH485" s="144"/>
      <c r="AI485" s="144"/>
      <c r="AJ485" s="144"/>
      <c r="AK485" s="144"/>
      <c r="AL485" s="144"/>
      <c r="AM485" s="144"/>
      <c r="AN485" s="144"/>
      <c r="AO485" s="144"/>
      <c r="AP485" s="144"/>
    </row>
    <row r="486" spans="1:42" ht="15.75">
      <c r="A486" s="12"/>
      <c r="B486" s="144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  <c r="R486" s="144"/>
      <c r="S486" s="144"/>
      <c r="T486" s="144"/>
      <c r="U486" s="144"/>
      <c r="V486" s="144"/>
      <c r="W486" s="144"/>
      <c r="X486" s="144"/>
      <c r="Y486" s="144"/>
      <c r="Z486" s="144"/>
      <c r="AA486" s="144"/>
      <c r="AB486" s="144"/>
      <c r="AC486" s="144"/>
      <c r="AD486" s="144"/>
      <c r="AE486" s="144"/>
      <c r="AF486" s="144"/>
      <c r="AG486" s="144"/>
      <c r="AH486" s="144"/>
      <c r="AI486" s="144"/>
      <c r="AJ486" s="144"/>
      <c r="AK486" s="144"/>
      <c r="AL486" s="144"/>
      <c r="AM486" s="144"/>
      <c r="AN486" s="144"/>
      <c r="AO486" s="144"/>
      <c r="AP486" s="144"/>
    </row>
    <row r="487" spans="1:42" ht="15.75">
      <c r="A487" s="12"/>
      <c r="B487" s="144"/>
      <c r="C487" s="144"/>
      <c r="D487" s="144"/>
      <c r="E487" s="144"/>
      <c r="F487" s="144"/>
      <c r="G487" s="144"/>
      <c r="H487" s="144"/>
      <c r="I487" s="144"/>
      <c r="J487" s="144"/>
      <c r="K487" s="144"/>
      <c r="L487" s="144"/>
      <c r="M487" s="144"/>
      <c r="N487" s="144"/>
      <c r="O487" s="144"/>
      <c r="P487" s="144"/>
      <c r="Q487" s="144"/>
      <c r="R487" s="144"/>
      <c r="S487" s="144"/>
      <c r="T487" s="144"/>
      <c r="U487" s="144"/>
      <c r="V487" s="144"/>
      <c r="W487" s="144"/>
      <c r="X487" s="144"/>
      <c r="Y487" s="144"/>
      <c r="Z487" s="144"/>
      <c r="AA487" s="144"/>
      <c r="AB487" s="144"/>
      <c r="AC487" s="144"/>
      <c r="AD487" s="144"/>
      <c r="AE487" s="144"/>
      <c r="AF487" s="144"/>
      <c r="AG487" s="144"/>
      <c r="AH487" s="144"/>
      <c r="AI487" s="144"/>
      <c r="AJ487" s="144"/>
      <c r="AK487" s="144"/>
      <c r="AL487" s="144"/>
      <c r="AM487" s="144"/>
      <c r="AN487" s="144"/>
      <c r="AO487" s="144"/>
      <c r="AP487" s="144"/>
    </row>
    <row r="488" spans="1:42" ht="15.75">
      <c r="A488" s="12"/>
      <c r="B488" s="144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  <c r="S488" s="144"/>
      <c r="T488" s="144"/>
      <c r="U488" s="144"/>
      <c r="V488" s="144"/>
      <c r="W488" s="144"/>
      <c r="X488" s="144"/>
      <c r="Y488" s="144"/>
      <c r="Z488" s="144"/>
      <c r="AA488" s="144"/>
      <c r="AB488" s="144"/>
      <c r="AC488" s="144"/>
      <c r="AD488" s="144"/>
      <c r="AE488" s="144"/>
      <c r="AF488" s="144"/>
      <c r="AG488" s="144"/>
      <c r="AH488" s="144"/>
      <c r="AI488" s="144"/>
      <c r="AJ488" s="144"/>
      <c r="AK488" s="144"/>
      <c r="AL488" s="144"/>
      <c r="AM488" s="144"/>
      <c r="AN488" s="144"/>
      <c r="AO488" s="144"/>
      <c r="AP488" s="144"/>
    </row>
    <row r="489" spans="1:42" ht="15.75">
      <c r="A489" s="12"/>
      <c r="B489" s="144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  <c r="S489" s="144"/>
      <c r="T489" s="144"/>
      <c r="U489" s="144"/>
      <c r="V489" s="144"/>
      <c r="W489" s="144"/>
      <c r="X489" s="144"/>
      <c r="Y489" s="144"/>
      <c r="Z489" s="144"/>
      <c r="AA489" s="144"/>
      <c r="AB489" s="144"/>
      <c r="AC489" s="144"/>
      <c r="AD489" s="144"/>
      <c r="AE489" s="144"/>
      <c r="AF489" s="144"/>
      <c r="AG489" s="144"/>
      <c r="AH489" s="144"/>
      <c r="AI489" s="144"/>
      <c r="AJ489" s="144"/>
      <c r="AK489" s="144"/>
      <c r="AL489" s="144"/>
      <c r="AM489" s="144"/>
      <c r="AN489" s="144"/>
      <c r="AO489" s="144"/>
      <c r="AP489" s="144"/>
    </row>
    <row r="490" spans="1:42" ht="15.75">
      <c r="A490" s="12"/>
      <c r="B490" s="144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  <c r="S490" s="144"/>
      <c r="T490" s="144"/>
      <c r="U490" s="144"/>
      <c r="V490" s="144"/>
      <c r="W490" s="144"/>
      <c r="X490" s="144"/>
      <c r="Y490" s="144"/>
      <c r="Z490" s="144"/>
      <c r="AA490" s="144"/>
      <c r="AB490" s="144"/>
      <c r="AC490" s="144"/>
      <c r="AD490" s="144"/>
      <c r="AE490" s="144"/>
      <c r="AF490" s="144"/>
      <c r="AG490" s="144"/>
      <c r="AH490" s="144"/>
      <c r="AI490" s="144"/>
      <c r="AJ490" s="144"/>
      <c r="AK490" s="144"/>
      <c r="AL490" s="144"/>
      <c r="AM490" s="144"/>
      <c r="AN490" s="144"/>
      <c r="AO490" s="144"/>
      <c r="AP490" s="144"/>
    </row>
    <row r="491" spans="1:42" ht="15.75">
      <c r="A491" s="12"/>
      <c r="B491" s="144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  <c r="S491" s="144"/>
      <c r="T491" s="144"/>
      <c r="U491" s="144"/>
      <c r="V491" s="144"/>
      <c r="W491" s="144"/>
      <c r="X491" s="144"/>
      <c r="Y491" s="144"/>
      <c r="Z491" s="144"/>
      <c r="AA491" s="144"/>
      <c r="AB491" s="144"/>
      <c r="AC491" s="144"/>
      <c r="AD491" s="144"/>
      <c r="AE491" s="144"/>
      <c r="AF491" s="144"/>
      <c r="AG491" s="144"/>
      <c r="AH491" s="144"/>
      <c r="AI491" s="144"/>
      <c r="AJ491" s="144"/>
      <c r="AK491" s="144"/>
      <c r="AL491" s="144"/>
      <c r="AM491" s="144"/>
      <c r="AN491" s="144"/>
      <c r="AO491" s="144"/>
      <c r="AP491" s="144"/>
    </row>
    <row r="492" spans="1:42" ht="15.75">
      <c r="A492" s="12"/>
      <c r="B492" s="144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  <c r="S492" s="144"/>
      <c r="T492" s="144"/>
      <c r="U492" s="144"/>
      <c r="V492" s="144"/>
      <c r="W492" s="144"/>
      <c r="X492" s="144"/>
      <c r="Y492" s="144"/>
      <c r="Z492" s="144"/>
      <c r="AA492" s="144"/>
      <c r="AB492" s="144"/>
      <c r="AC492" s="144"/>
      <c r="AD492" s="144"/>
      <c r="AE492" s="144"/>
      <c r="AF492" s="144"/>
      <c r="AG492" s="144"/>
      <c r="AH492" s="144"/>
      <c r="AI492" s="144"/>
      <c r="AJ492" s="144"/>
      <c r="AK492" s="144"/>
      <c r="AL492" s="144"/>
      <c r="AM492" s="144"/>
      <c r="AN492" s="144"/>
      <c r="AO492" s="144"/>
      <c r="AP492" s="144"/>
    </row>
    <row r="493" spans="1:42" ht="15.75">
      <c r="A493" s="12"/>
      <c r="B493" s="144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  <c r="S493" s="144"/>
      <c r="T493" s="144"/>
      <c r="U493" s="144"/>
      <c r="V493" s="144"/>
      <c r="W493" s="144"/>
      <c r="X493" s="144"/>
      <c r="Y493" s="144"/>
      <c r="Z493" s="144"/>
      <c r="AA493" s="144"/>
      <c r="AB493" s="144"/>
      <c r="AC493" s="144"/>
      <c r="AD493" s="144"/>
      <c r="AE493" s="144"/>
      <c r="AF493" s="144"/>
      <c r="AG493" s="144"/>
      <c r="AH493" s="144"/>
      <c r="AI493" s="144"/>
      <c r="AJ493" s="144"/>
      <c r="AK493" s="144"/>
      <c r="AL493" s="144"/>
      <c r="AM493" s="144"/>
      <c r="AN493" s="144"/>
      <c r="AO493" s="144"/>
      <c r="AP493" s="144"/>
    </row>
    <row r="494" spans="1:42" ht="15.75">
      <c r="A494" s="12"/>
      <c r="B494" s="144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  <c r="S494" s="144"/>
      <c r="T494" s="144"/>
      <c r="U494" s="144"/>
      <c r="V494" s="144"/>
      <c r="W494" s="144"/>
      <c r="X494" s="144"/>
      <c r="Y494" s="144"/>
      <c r="Z494" s="144"/>
      <c r="AA494" s="144"/>
      <c r="AB494" s="144"/>
      <c r="AC494" s="144"/>
      <c r="AD494" s="144"/>
      <c r="AE494" s="144"/>
      <c r="AF494" s="144"/>
      <c r="AG494" s="144"/>
      <c r="AH494" s="144"/>
      <c r="AI494" s="144"/>
      <c r="AJ494" s="144"/>
      <c r="AK494" s="144"/>
      <c r="AL494" s="144"/>
      <c r="AM494" s="144"/>
      <c r="AN494" s="144"/>
      <c r="AO494" s="144"/>
      <c r="AP494" s="144"/>
    </row>
    <row r="495" spans="1:42" ht="15.75">
      <c r="A495" s="12"/>
      <c r="B495" s="144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  <c r="S495" s="144"/>
      <c r="T495" s="144"/>
      <c r="U495" s="144"/>
      <c r="V495" s="144"/>
      <c r="W495" s="144"/>
      <c r="X495" s="144"/>
      <c r="Y495" s="144"/>
      <c r="Z495" s="144"/>
      <c r="AA495" s="144"/>
      <c r="AB495" s="144"/>
      <c r="AC495" s="144"/>
      <c r="AD495" s="144"/>
      <c r="AE495" s="144"/>
      <c r="AF495" s="144"/>
      <c r="AG495" s="144"/>
      <c r="AH495" s="144"/>
      <c r="AI495" s="144"/>
      <c r="AJ495" s="144"/>
      <c r="AK495" s="144"/>
      <c r="AL495" s="144"/>
      <c r="AM495" s="144"/>
      <c r="AN495" s="144"/>
      <c r="AO495" s="144"/>
      <c r="AP495" s="144"/>
    </row>
    <row r="496" spans="1:42" ht="15.75">
      <c r="A496" s="12"/>
      <c r="B496" s="144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  <c r="S496" s="144"/>
      <c r="T496" s="144"/>
      <c r="U496" s="144"/>
      <c r="V496" s="144"/>
      <c r="W496" s="144"/>
      <c r="X496" s="144"/>
      <c r="Y496" s="144"/>
      <c r="Z496" s="144"/>
      <c r="AA496" s="144"/>
      <c r="AB496" s="144"/>
      <c r="AC496" s="144"/>
      <c r="AD496" s="144"/>
      <c r="AE496" s="144"/>
      <c r="AF496" s="144"/>
      <c r="AG496" s="144"/>
      <c r="AH496" s="144"/>
      <c r="AI496" s="144"/>
      <c r="AJ496" s="144"/>
      <c r="AK496" s="144"/>
      <c r="AL496" s="144"/>
      <c r="AM496" s="144"/>
      <c r="AN496" s="144"/>
      <c r="AO496" s="144"/>
      <c r="AP496" s="144"/>
    </row>
    <row r="497" spans="1:42" ht="15.75">
      <c r="A497" s="12"/>
      <c r="B497" s="144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  <c r="S497" s="144"/>
      <c r="T497" s="144"/>
      <c r="U497" s="144"/>
      <c r="V497" s="144"/>
      <c r="W497" s="144"/>
      <c r="X497" s="144"/>
      <c r="Y497" s="144"/>
      <c r="Z497" s="144"/>
      <c r="AA497" s="144"/>
      <c r="AB497" s="144"/>
      <c r="AC497" s="144"/>
      <c r="AD497" s="144"/>
      <c r="AE497" s="144"/>
      <c r="AF497" s="144"/>
      <c r="AG497" s="144"/>
      <c r="AH497" s="144"/>
      <c r="AI497" s="144"/>
      <c r="AJ497" s="144"/>
      <c r="AK497" s="144"/>
      <c r="AL497" s="144"/>
      <c r="AM497" s="144"/>
      <c r="AN497" s="144"/>
      <c r="AO497" s="144"/>
      <c r="AP497" s="144"/>
    </row>
    <row r="498" spans="1:42" ht="15.75">
      <c r="A498" s="12"/>
      <c r="B498" s="144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  <c r="S498" s="144"/>
      <c r="T498" s="144"/>
      <c r="U498" s="144"/>
      <c r="V498" s="144"/>
      <c r="W498" s="144"/>
      <c r="X498" s="144"/>
      <c r="Y498" s="144"/>
      <c r="Z498" s="144"/>
      <c r="AA498" s="144"/>
      <c r="AB498" s="144"/>
      <c r="AC498" s="144"/>
      <c r="AD498" s="144"/>
      <c r="AE498" s="144"/>
      <c r="AF498" s="144"/>
      <c r="AG498" s="144"/>
      <c r="AH498" s="144"/>
      <c r="AI498" s="144"/>
      <c r="AJ498" s="144"/>
      <c r="AK498" s="144"/>
      <c r="AL498" s="144"/>
      <c r="AM498" s="144"/>
      <c r="AN498" s="144"/>
      <c r="AO498" s="144"/>
      <c r="AP498" s="144"/>
    </row>
    <row r="499" spans="1:42" ht="15.75">
      <c r="A499" s="12"/>
      <c r="B499" s="144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4"/>
      <c r="Q499" s="144"/>
      <c r="R499" s="144"/>
      <c r="S499" s="144"/>
      <c r="T499" s="144"/>
      <c r="U499" s="144"/>
      <c r="V499" s="144"/>
      <c r="W499" s="144"/>
      <c r="X499" s="144"/>
      <c r="Y499" s="144"/>
      <c r="Z499" s="144"/>
      <c r="AA499" s="144"/>
      <c r="AB499" s="144"/>
      <c r="AC499" s="144"/>
      <c r="AD499" s="144"/>
      <c r="AE499" s="144"/>
      <c r="AF499" s="144"/>
      <c r="AG499" s="144"/>
      <c r="AH499" s="144"/>
      <c r="AI499" s="144"/>
      <c r="AJ499" s="144"/>
      <c r="AK499" s="144"/>
      <c r="AL499" s="144"/>
      <c r="AM499" s="144"/>
      <c r="AN499" s="144"/>
      <c r="AO499" s="144"/>
      <c r="AP499" s="144"/>
    </row>
    <row r="500" spans="1:42" ht="15.75">
      <c r="A500" s="12"/>
      <c r="B500" s="144"/>
      <c r="C500" s="144"/>
      <c r="D500" s="144"/>
      <c r="E500" s="144"/>
      <c r="F500" s="144"/>
      <c r="G500" s="144"/>
      <c r="H500" s="144"/>
      <c r="I500" s="144"/>
      <c r="J500" s="144"/>
      <c r="K500" s="144"/>
      <c r="L500" s="144"/>
      <c r="M500" s="144"/>
      <c r="N500" s="144"/>
      <c r="O500" s="144"/>
      <c r="P500" s="144"/>
      <c r="Q500" s="144"/>
      <c r="R500" s="144"/>
      <c r="S500" s="144"/>
      <c r="T500" s="144"/>
      <c r="U500" s="144"/>
      <c r="V500" s="144"/>
      <c r="W500" s="144"/>
      <c r="X500" s="144"/>
      <c r="Y500" s="144"/>
      <c r="Z500" s="144"/>
      <c r="AA500" s="144"/>
      <c r="AB500" s="144"/>
      <c r="AC500" s="144"/>
      <c r="AD500" s="144"/>
      <c r="AE500" s="144"/>
      <c r="AF500" s="144"/>
      <c r="AG500" s="144"/>
      <c r="AH500" s="144"/>
      <c r="AI500" s="144"/>
      <c r="AJ500" s="144"/>
      <c r="AK500" s="144"/>
      <c r="AL500" s="144"/>
      <c r="AM500" s="144"/>
      <c r="AN500" s="144"/>
      <c r="AO500" s="144"/>
      <c r="AP500" s="144"/>
    </row>
    <row r="501" spans="1:42" ht="15.75">
      <c r="A501" s="12"/>
      <c r="B501" s="144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  <c r="S501" s="144"/>
      <c r="T501" s="144"/>
      <c r="U501" s="144"/>
      <c r="V501" s="144"/>
      <c r="W501" s="144"/>
      <c r="X501" s="144"/>
      <c r="Y501" s="144"/>
      <c r="Z501" s="144"/>
      <c r="AA501" s="144"/>
      <c r="AB501" s="144"/>
      <c r="AC501" s="144"/>
      <c r="AD501" s="144"/>
      <c r="AE501" s="144"/>
      <c r="AF501" s="144"/>
      <c r="AG501" s="144"/>
      <c r="AH501" s="144"/>
      <c r="AI501" s="144"/>
      <c r="AJ501" s="144"/>
      <c r="AK501" s="144"/>
      <c r="AL501" s="144"/>
      <c r="AM501" s="144"/>
      <c r="AN501" s="144"/>
      <c r="AO501" s="144"/>
      <c r="AP501" s="144"/>
    </row>
    <row r="502" spans="1:42" ht="15.75">
      <c r="A502" s="12"/>
      <c r="B502" s="144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  <c r="S502" s="144"/>
      <c r="T502" s="144"/>
      <c r="U502" s="144"/>
      <c r="V502" s="144"/>
      <c r="W502" s="144"/>
      <c r="X502" s="144"/>
      <c r="Y502" s="144"/>
      <c r="Z502" s="144"/>
      <c r="AA502" s="144"/>
      <c r="AB502" s="144"/>
      <c r="AC502" s="144"/>
      <c r="AD502" s="144"/>
      <c r="AE502" s="144"/>
      <c r="AF502" s="144"/>
      <c r="AG502" s="144"/>
      <c r="AH502" s="144"/>
      <c r="AI502" s="144"/>
      <c r="AJ502" s="144"/>
      <c r="AK502" s="144"/>
      <c r="AL502" s="144"/>
      <c r="AM502" s="144"/>
      <c r="AN502" s="144"/>
      <c r="AO502" s="144"/>
      <c r="AP502" s="144"/>
    </row>
    <row r="503" spans="1:42" ht="15.75">
      <c r="A503" s="12"/>
      <c r="B503" s="144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  <c r="S503" s="144"/>
      <c r="T503" s="144"/>
      <c r="U503" s="144"/>
      <c r="V503" s="144"/>
      <c r="W503" s="144"/>
      <c r="X503" s="144"/>
      <c r="Y503" s="144"/>
      <c r="Z503" s="144"/>
      <c r="AA503" s="144"/>
      <c r="AB503" s="144"/>
      <c r="AC503" s="144"/>
      <c r="AD503" s="144"/>
      <c r="AE503" s="144"/>
      <c r="AF503" s="144"/>
      <c r="AG503" s="144"/>
      <c r="AH503" s="144"/>
      <c r="AI503" s="144"/>
      <c r="AJ503" s="144"/>
      <c r="AK503" s="144"/>
      <c r="AL503" s="144"/>
      <c r="AM503" s="144"/>
      <c r="AN503" s="144"/>
      <c r="AO503" s="144"/>
      <c r="AP503" s="144"/>
    </row>
    <row r="504" spans="1:42" ht="15.75">
      <c r="A504" s="12"/>
      <c r="B504" s="144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  <c r="S504" s="144"/>
      <c r="T504" s="144"/>
      <c r="U504" s="144"/>
      <c r="V504" s="144"/>
      <c r="W504" s="144"/>
      <c r="X504" s="144"/>
      <c r="Y504" s="144"/>
      <c r="Z504" s="144"/>
      <c r="AA504" s="144"/>
      <c r="AB504" s="144"/>
      <c r="AC504" s="144"/>
      <c r="AD504" s="144"/>
      <c r="AE504" s="144"/>
      <c r="AF504" s="144"/>
      <c r="AG504" s="144"/>
      <c r="AH504" s="144"/>
      <c r="AI504" s="144"/>
      <c r="AJ504" s="144"/>
      <c r="AK504" s="144"/>
      <c r="AL504" s="144"/>
      <c r="AM504" s="144"/>
      <c r="AN504" s="144"/>
      <c r="AO504" s="144"/>
      <c r="AP504" s="144"/>
    </row>
    <row r="505" spans="1:42" ht="15.75">
      <c r="A505" s="12"/>
      <c r="B505" s="144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  <c r="S505" s="144"/>
      <c r="T505" s="144"/>
      <c r="U505" s="144"/>
      <c r="V505" s="144"/>
      <c r="W505" s="144"/>
      <c r="X505" s="144"/>
      <c r="Y505" s="144"/>
      <c r="Z505" s="144"/>
      <c r="AA505" s="144"/>
      <c r="AB505" s="144"/>
      <c r="AC505" s="144"/>
      <c r="AD505" s="144"/>
      <c r="AE505" s="144"/>
      <c r="AF505" s="144"/>
      <c r="AG505" s="144"/>
      <c r="AH505" s="144"/>
      <c r="AI505" s="144"/>
      <c r="AJ505" s="144"/>
      <c r="AK505" s="144"/>
      <c r="AL505" s="144"/>
      <c r="AM505" s="144"/>
      <c r="AN505" s="144"/>
      <c r="AO505" s="144"/>
      <c r="AP505" s="144"/>
    </row>
    <row r="506" spans="1:42" ht="15.75">
      <c r="A506" s="12"/>
      <c r="B506" s="144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  <c r="S506" s="144"/>
      <c r="T506" s="144"/>
      <c r="U506" s="144"/>
      <c r="V506" s="144"/>
      <c r="W506" s="144"/>
      <c r="X506" s="144"/>
      <c r="Y506" s="144"/>
      <c r="Z506" s="144"/>
      <c r="AA506" s="144"/>
      <c r="AB506" s="144"/>
      <c r="AC506" s="144"/>
      <c r="AD506" s="144"/>
      <c r="AE506" s="144"/>
      <c r="AF506" s="144"/>
      <c r="AG506" s="144"/>
      <c r="AH506" s="144"/>
      <c r="AI506" s="144"/>
      <c r="AJ506" s="144"/>
      <c r="AK506" s="144"/>
      <c r="AL506" s="144"/>
      <c r="AM506" s="144"/>
      <c r="AN506" s="144"/>
      <c r="AO506" s="144"/>
      <c r="AP506" s="144"/>
    </row>
    <row r="507" spans="1:42" ht="15.75">
      <c r="A507" s="12"/>
      <c r="B507" s="144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  <c r="S507" s="144"/>
      <c r="T507" s="144"/>
      <c r="U507" s="144"/>
      <c r="V507" s="144"/>
      <c r="W507" s="144"/>
      <c r="X507" s="144"/>
      <c r="Y507" s="144"/>
      <c r="Z507" s="144"/>
      <c r="AA507" s="144"/>
      <c r="AB507" s="144"/>
      <c r="AC507" s="144"/>
      <c r="AD507" s="144"/>
      <c r="AE507" s="144"/>
      <c r="AF507" s="144"/>
      <c r="AG507" s="144"/>
      <c r="AH507" s="144"/>
      <c r="AI507" s="144"/>
      <c r="AJ507" s="144"/>
      <c r="AK507" s="144"/>
      <c r="AL507" s="144"/>
      <c r="AM507" s="144"/>
      <c r="AN507" s="144"/>
      <c r="AO507" s="144"/>
      <c r="AP507" s="144"/>
    </row>
    <row r="508" spans="1:42" ht="15.75">
      <c r="A508" s="12"/>
      <c r="B508" s="144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  <c r="S508" s="144"/>
      <c r="T508" s="144"/>
      <c r="U508" s="144"/>
      <c r="V508" s="144"/>
      <c r="W508" s="144"/>
      <c r="X508" s="144"/>
      <c r="Y508" s="144"/>
      <c r="Z508" s="144"/>
      <c r="AA508" s="144"/>
      <c r="AB508" s="144"/>
      <c r="AC508" s="144"/>
      <c r="AD508" s="144"/>
      <c r="AE508" s="144"/>
      <c r="AF508" s="144"/>
      <c r="AG508" s="144"/>
      <c r="AH508" s="144"/>
      <c r="AI508" s="144"/>
      <c r="AJ508" s="144"/>
      <c r="AK508" s="144"/>
      <c r="AL508" s="144"/>
      <c r="AM508" s="144"/>
      <c r="AN508" s="144"/>
      <c r="AO508" s="144"/>
      <c r="AP508" s="144"/>
    </row>
    <row r="509" spans="1:42" ht="15.75">
      <c r="A509" s="12"/>
      <c r="B509" s="144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  <c r="S509" s="144"/>
      <c r="T509" s="144"/>
      <c r="U509" s="144"/>
      <c r="V509" s="144"/>
      <c r="W509" s="144"/>
      <c r="X509" s="144"/>
      <c r="Y509" s="144"/>
      <c r="Z509" s="144"/>
      <c r="AA509" s="144"/>
      <c r="AB509" s="144"/>
      <c r="AC509" s="144"/>
      <c r="AD509" s="144"/>
      <c r="AE509" s="144"/>
      <c r="AF509" s="144"/>
      <c r="AG509" s="144"/>
      <c r="AH509" s="144"/>
      <c r="AI509" s="144"/>
      <c r="AJ509" s="144"/>
      <c r="AK509" s="144"/>
      <c r="AL509" s="144"/>
      <c r="AM509" s="144"/>
      <c r="AN509" s="144"/>
      <c r="AO509" s="144"/>
      <c r="AP509" s="144"/>
    </row>
    <row r="510" spans="1:42" ht="15.75">
      <c r="A510" s="12"/>
      <c r="B510" s="144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144"/>
      <c r="V510" s="144"/>
      <c r="W510" s="144"/>
      <c r="X510" s="144"/>
      <c r="Y510" s="144"/>
      <c r="Z510" s="144"/>
      <c r="AA510" s="144"/>
      <c r="AB510" s="144"/>
      <c r="AC510" s="144"/>
      <c r="AD510" s="144"/>
      <c r="AE510" s="144"/>
      <c r="AF510" s="144"/>
      <c r="AG510" s="144"/>
      <c r="AH510" s="144"/>
      <c r="AI510" s="144"/>
      <c r="AJ510" s="144"/>
      <c r="AK510" s="144"/>
      <c r="AL510" s="144"/>
      <c r="AM510" s="144"/>
      <c r="AN510" s="144"/>
      <c r="AO510" s="144"/>
      <c r="AP510" s="144"/>
    </row>
    <row r="511" spans="1:42" ht="15.75">
      <c r="A511" s="12"/>
      <c r="B511" s="144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  <c r="S511" s="144"/>
      <c r="T511" s="144"/>
      <c r="U511" s="144"/>
      <c r="V511" s="144"/>
      <c r="W511" s="144"/>
      <c r="X511" s="144"/>
      <c r="Y511" s="144"/>
      <c r="Z511" s="144"/>
      <c r="AA511" s="144"/>
      <c r="AB511" s="144"/>
      <c r="AC511" s="144"/>
      <c r="AD511" s="144"/>
      <c r="AE511" s="144"/>
      <c r="AF511" s="144"/>
      <c r="AG511" s="144"/>
      <c r="AH511" s="144"/>
      <c r="AI511" s="144"/>
      <c r="AJ511" s="144"/>
      <c r="AK511" s="144"/>
      <c r="AL511" s="144"/>
      <c r="AM511" s="144"/>
      <c r="AN511" s="144"/>
      <c r="AO511" s="144"/>
      <c r="AP511" s="144"/>
    </row>
    <row r="512" spans="1:42" ht="15.75">
      <c r="A512" s="12"/>
      <c r="B512" s="144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144"/>
      <c r="V512" s="144"/>
      <c r="W512" s="144"/>
      <c r="X512" s="144"/>
      <c r="Y512" s="144"/>
      <c r="Z512" s="144"/>
      <c r="AA512" s="144"/>
      <c r="AB512" s="144"/>
      <c r="AC512" s="144"/>
      <c r="AD512" s="144"/>
      <c r="AE512" s="144"/>
      <c r="AF512" s="144"/>
      <c r="AG512" s="144"/>
      <c r="AH512" s="144"/>
      <c r="AI512" s="144"/>
      <c r="AJ512" s="144"/>
      <c r="AK512" s="144"/>
      <c r="AL512" s="144"/>
      <c r="AM512" s="144"/>
      <c r="AN512" s="144"/>
      <c r="AO512" s="144"/>
      <c r="AP512" s="144"/>
    </row>
    <row r="513" spans="1:42" ht="15.75">
      <c r="A513" s="12"/>
      <c r="B513" s="144"/>
      <c r="C513" s="144"/>
      <c r="D513" s="144"/>
      <c r="E513" s="144"/>
      <c r="F513" s="144"/>
      <c r="G513" s="144"/>
      <c r="H513" s="144"/>
      <c r="I513" s="144"/>
      <c r="J513" s="144"/>
      <c r="K513" s="144"/>
      <c r="L513" s="144"/>
      <c r="M513" s="144"/>
      <c r="N513" s="144"/>
      <c r="O513" s="144"/>
      <c r="P513" s="144"/>
      <c r="Q513" s="144"/>
      <c r="R513" s="144"/>
      <c r="S513" s="144"/>
      <c r="T513" s="144"/>
      <c r="U513" s="144"/>
      <c r="V513" s="144"/>
      <c r="W513" s="144"/>
      <c r="X513" s="144"/>
      <c r="Y513" s="144"/>
      <c r="Z513" s="144"/>
      <c r="AA513" s="144"/>
      <c r="AB513" s="144"/>
      <c r="AC513" s="144"/>
      <c r="AD513" s="144"/>
      <c r="AE513" s="144"/>
      <c r="AF513" s="144"/>
      <c r="AG513" s="144"/>
      <c r="AH513" s="144"/>
      <c r="AI513" s="144"/>
      <c r="AJ513" s="144"/>
      <c r="AK513" s="144"/>
      <c r="AL513" s="144"/>
      <c r="AM513" s="144"/>
      <c r="AN513" s="144"/>
      <c r="AO513" s="144"/>
      <c r="AP513" s="144"/>
    </row>
    <row r="514" spans="1:42" ht="15.75">
      <c r="A514" s="12"/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  <c r="Z514" s="144"/>
      <c r="AA514" s="144"/>
      <c r="AB514" s="144"/>
      <c r="AC514" s="144"/>
      <c r="AD514" s="144"/>
      <c r="AE514" s="144"/>
      <c r="AF514" s="144"/>
      <c r="AG514" s="144"/>
      <c r="AH514" s="144"/>
      <c r="AI514" s="144"/>
      <c r="AJ514" s="144"/>
      <c r="AK514" s="144"/>
      <c r="AL514" s="144"/>
      <c r="AM514" s="144"/>
      <c r="AN514" s="144"/>
      <c r="AO514" s="144"/>
      <c r="AP514" s="144"/>
    </row>
    <row r="515" spans="1:42" ht="15.75">
      <c r="A515" s="12"/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  <c r="Z515" s="144"/>
      <c r="AA515" s="144"/>
      <c r="AB515" s="144"/>
      <c r="AC515" s="144"/>
      <c r="AD515" s="144"/>
      <c r="AE515" s="144"/>
      <c r="AF515" s="144"/>
      <c r="AG515" s="144"/>
      <c r="AH515" s="144"/>
      <c r="AI515" s="144"/>
      <c r="AJ515" s="144"/>
      <c r="AK515" s="144"/>
      <c r="AL515" s="144"/>
      <c r="AM515" s="144"/>
      <c r="AN515" s="144"/>
      <c r="AO515" s="144"/>
      <c r="AP515" s="144"/>
    </row>
    <row r="516" spans="1:42" ht="15.75">
      <c r="A516" s="12"/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  <c r="Y516" s="144"/>
      <c r="Z516" s="144"/>
      <c r="AA516" s="144"/>
      <c r="AB516" s="144"/>
      <c r="AC516" s="144"/>
      <c r="AD516" s="144"/>
      <c r="AE516" s="144"/>
      <c r="AF516" s="144"/>
      <c r="AG516" s="144"/>
      <c r="AH516" s="144"/>
      <c r="AI516" s="144"/>
      <c r="AJ516" s="144"/>
      <c r="AK516" s="144"/>
      <c r="AL516" s="144"/>
      <c r="AM516" s="144"/>
      <c r="AN516" s="144"/>
      <c r="AO516" s="144"/>
      <c r="AP516" s="144"/>
    </row>
    <row r="517" spans="1:42" ht="15.75">
      <c r="A517" s="12"/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  <c r="Z517" s="144"/>
      <c r="AA517" s="144"/>
      <c r="AB517" s="144"/>
      <c r="AC517" s="144"/>
      <c r="AD517" s="144"/>
      <c r="AE517" s="144"/>
      <c r="AF517" s="144"/>
      <c r="AG517" s="144"/>
      <c r="AH517" s="144"/>
      <c r="AI517" s="144"/>
      <c r="AJ517" s="144"/>
      <c r="AK517" s="144"/>
      <c r="AL517" s="144"/>
      <c r="AM517" s="144"/>
      <c r="AN517" s="144"/>
      <c r="AO517" s="144"/>
      <c r="AP517" s="144"/>
    </row>
    <row r="518" spans="1:42" ht="15.75">
      <c r="A518" s="12"/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  <c r="Z518" s="144"/>
      <c r="AA518" s="144"/>
      <c r="AB518" s="144"/>
      <c r="AC518" s="144"/>
      <c r="AD518" s="144"/>
      <c r="AE518" s="144"/>
      <c r="AF518" s="144"/>
      <c r="AG518" s="144"/>
      <c r="AH518" s="144"/>
      <c r="AI518" s="144"/>
      <c r="AJ518" s="144"/>
      <c r="AK518" s="144"/>
      <c r="AL518" s="144"/>
      <c r="AM518" s="144"/>
      <c r="AN518" s="144"/>
      <c r="AO518" s="144"/>
      <c r="AP518" s="144"/>
    </row>
    <row r="519" spans="1:42" ht="15.75">
      <c r="A519" s="12"/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  <c r="Y519" s="144"/>
      <c r="Z519" s="144"/>
      <c r="AA519" s="144"/>
      <c r="AB519" s="144"/>
      <c r="AC519" s="144"/>
      <c r="AD519" s="144"/>
      <c r="AE519" s="144"/>
      <c r="AF519" s="144"/>
      <c r="AG519" s="144"/>
      <c r="AH519" s="144"/>
      <c r="AI519" s="144"/>
      <c r="AJ519" s="144"/>
      <c r="AK519" s="144"/>
      <c r="AL519" s="144"/>
      <c r="AM519" s="144"/>
      <c r="AN519" s="144"/>
      <c r="AO519" s="144"/>
      <c r="AP519" s="144"/>
    </row>
    <row r="520" spans="1:42" ht="15.75">
      <c r="A520" s="12"/>
      <c r="B520" s="144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  <c r="Z520" s="144"/>
      <c r="AA520" s="144"/>
      <c r="AB520" s="144"/>
      <c r="AC520" s="144"/>
      <c r="AD520" s="144"/>
      <c r="AE520" s="144"/>
      <c r="AF520" s="144"/>
      <c r="AG520" s="144"/>
      <c r="AH520" s="144"/>
      <c r="AI520" s="144"/>
      <c r="AJ520" s="144"/>
      <c r="AK520" s="144"/>
      <c r="AL520" s="144"/>
      <c r="AM520" s="144"/>
      <c r="AN520" s="144"/>
      <c r="AO520" s="144"/>
      <c r="AP520" s="144"/>
    </row>
    <row r="521" spans="1:42" ht="15.75">
      <c r="A521" s="12"/>
      <c r="B521" s="144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  <c r="Y521" s="144"/>
      <c r="Z521" s="144"/>
      <c r="AA521" s="144"/>
      <c r="AB521" s="144"/>
      <c r="AC521" s="144"/>
      <c r="AD521" s="144"/>
      <c r="AE521" s="144"/>
      <c r="AF521" s="144"/>
      <c r="AG521" s="144"/>
      <c r="AH521" s="144"/>
      <c r="AI521" s="144"/>
      <c r="AJ521" s="144"/>
      <c r="AK521" s="144"/>
      <c r="AL521" s="144"/>
      <c r="AM521" s="144"/>
      <c r="AN521" s="144"/>
      <c r="AO521" s="144"/>
      <c r="AP521" s="144"/>
    </row>
    <row r="522" spans="1:42" ht="15.75">
      <c r="A522" s="12"/>
      <c r="B522" s="144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  <c r="Y522" s="144"/>
      <c r="Z522" s="144"/>
      <c r="AA522" s="144"/>
      <c r="AB522" s="144"/>
      <c r="AC522" s="144"/>
      <c r="AD522" s="144"/>
      <c r="AE522" s="144"/>
      <c r="AF522" s="144"/>
      <c r="AG522" s="144"/>
      <c r="AH522" s="144"/>
      <c r="AI522" s="144"/>
      <c r="AJ522" s="144"/>
      <c r="AK522" s="144"/>
      <c r="AL522" s="144"/>
      <c r="AM522" s="144"/>
      <c r="AN522" s="144"/>
      <c r="AO522" s="144"/>
      <c r="AP522" s="144"/>
    </row>
    <row r="523" spans="1:42" ht="15.75">
      <c r="A523" s="12"/>
      <c r="B523" s="144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  <c r="Z523" s="144"/>
      <c r="AA523" s="144"/>
      <c r="AB523" s="144"/>
      <c r="AC523" s="144"/>
      <c r="AD523" s="144"/>
      <c r="AE523" s="144"/>
      <c r="AF523" s="144"/>
      <c r="AG523" s="144"/>
      <c r="AH523" s="144"/>
      <c r="AI523" s="144"/>
      <c r="AJ523" s="144"/>
      <c r="AK523" s="144"/>
      <c r="AL523" s="144"/>
      <c r="AM523" s="144"/>
      <c r="AN523" s="144"/>
      <c r="AO523" s="144"/>
      <c r="AP523" s="144"/>
    </row>
    <row r="524" spans="1:42" ht="15.75">
      <c r="A524" s="12"/>
      <c r="B524" s="144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  <c r="Y524" s="144"/>
      <c r="Z524" s="144"/>
      <c r="AA524" s="144"/>
      <c r="AB524" s="144"/>
      <c r="AC524" s="144"/>
      <c r="AD524" s="144"/>
      <c r="AE524" s="144"/>
      <c r="AF524" s="144"/>
      <c r="AG524" s="144"/>
      <c r="AH524" s="144"/>
      <c r="AI524" s="144"/>
      <c r="AJ524" s="144"/>
      <c r="AK524" s="144"/>
      <c r="AL524" s="144"/>
      <c r="AM524" s="144"/>
      <c r="AN524" s="144"/>
      <c r="AO524" s="144"/>
      <c r="AP524" s="144"/>
    </row>
    <row r="525" spans="1:42" ht="15.75">
      <c r="A525" s="12"/>
      <c r="B525" s="144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  <c r="Y525" s="144"/>
      <c r="Z525" s="144"/>
      <c r="AA525" s="144"/>
      <c r="AB525" s="144"/>
      <c r="AC525" s="144"/>
      <c r="AD525" s="144"/>
      <c r="AE525" s="144"/>
      <c r="AF525" s="144"/>
      <c r="AG525" s="144"/>
      <c r="AH525" s="144"/>
      <c r="AI525" s="144"/>
      <c r="AJ525" s="144"/>
      <c r="AK525" s="144"/>
      <c r="AL525" s="144"/>
      <c r="AM525" s="144"/>
      <c r="AN525" s="144"/>
      <c r="AO525" s="144"/>
      <c r="AP525" s="144"/>
    </row>
    <row r="526" spans="1:42" ht="15.75">
      <c r="A526" s="12"/>
      <c r="B526" s="144"/>
      <c r="C526" s="144"/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  <c r="S526" s="144"/>
      <c r="T526" s="144"/>
      <c r="U526" s="144"/>
      <c r="V526" s="144"/>
      <c r="W526" s="144"/>
      <c r="X526" s="144"/>
      <c r="Y526" s="144"/>
      <c r="Z526" s="144"/>
      <c r="AA526" s="144"/>
      <c r="AB526" s="144"/>
      <c r="AC526" s="144"/>
      <c r="AD526" s="144"/>
      <c r="AE526" s="144"/>
      <c r="AF526" s="144"/>
      <c r="AG526" s="144"/>
      <c r="AH526" s="144"/>
      <c r="AI526" s="144"/>
      <c r="AJ526" s="144"/>
      <c r="AK526" s="144"/>
      <c r="AL526" s="144"/>
      <c r="AM526" s="144"/>
      <c r="AN526" s="144"/>
      <c r="AO526" s="144"/>
      <c r="AP526" s="144"/>
    </row>
    <row r="527" spans="1:42" ht="15.75">
      <c r="A527" s="12"/>
      <c r="B527" s="144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  <c r="Y527" s="144"/>
      <c r="Z527" s="144"/>
      <c r="AA527" s="144"/>
      <c r="AB527" s="144"/>
      <c r="AC527" s="144"/>
      <c r="AD527" s="144"/>
      <c r="AE527" s="144"/>
      <c r="AF527" s="144"/>
      <c r="AG527" s="144"/>
      <c r="AH527" s="144"/>
      <c r="AI527" s="144"/>
      <c r="AJ527" s="144"/>
      <c r="AK527" s="144"/>
      <c r="AL527" s="144"/>
      <c r="AM527" s="144"/>
      <c r="AN527" s="144"/>
      <c r="AO527" s="144"/>
      <c r="AP527" s="144"/>
    </row>
    <row r="528" spans="1:42" ht="15.75">
      <c r="A528" s="12"/>
      <c r="B528" s="144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  <c r="Y528" s="144"/>
      <c r="Z528" s="144"/>
      <c r="AA528" s="144"/>
      <c r="AB528" s="144"/>
      <c r="AC528" s="144"/>
      <c r="AD528" s="144"/>
      <c r="AE528" s="144"/>
      <c r="AF528" s="144"/>
      <c r="AG528" s="144"/>
      <c r="AH528" s="144"/>
      <c r="AI528" s="144"/>
      <c r="AJ528" s="144"/>
      <c r="AK528" s="144"/>
      <c r="AL528" s="144"/>
      <c r="AM528" s="144"/>
      <c r="AN528" s="144"/>
      <c r="AO528" s="144"/>
      <c r="AP528" s="144"/>
    </row>
    <row r="529" spans="1:42" ht="15.75">
      <c r="A529" s="12"/>
      <c r="B529" s="144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  <c r="Y529" s="144"/>
      <c r="Z529" s="144"/>
      <c r="AA529" s="144"/>
      <c r="AB529" s="144"/>
      <c r="AC529" s="144"/>
      <c r="AD529" s="144"/>
      <c r="AE529" s="144"/>
      <c r="AF529" s="144"/>
      <c r="AG529" s="144"/>
      <c r="AH529" s="144"/>
      <c r="AI529" s="144"/>
      <c r="AJ529" s="144"/>
      <c r="AK529" s="144"/>
      <c r="AL529" s="144"/>
      <c r="AM529" s="144"/>
      <c r="AN529" s="144"/>
      <c r="AO529" s="144"/>
      <c r="AP529" s="144"/>
    </row>
    <row r="530" spans="1:42" ht="15.75">
      <c r="A530" s="12"/>
      <c r="B530" s="144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  <c r="Z530" s="144"/>
      <c r="AA530" s="144"/>
      <c r="AB530" s="144"/>
      <c r="AC530" s="144"/>
      <c r="AD530" s="144"/>
      <c r="AE530" s="144"/>
      <c r="AF530" s="144"/>
      <c r="AG530" s="144"/>
      <c r="AH530" s="144"/>
      <c r="AI530" s="144"/>
      <c r="AJ530" s="144"/>
      <c r="AK530" s="144"/>
      <c r="AL530" s="144"/>
      <c r="AM530" s="144"/>
      <c r="AN530" s="144"/>
      <c r="AO530" s="144"/>
      <c r="AP530" s="144"/>
    </row>
    <row r="531" spans="1:42" ht="15.75">
      <c r="A531" s="12"/>
      <c r="B531" s="144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  <c r="Z531" s="144"/>
      <c r="AA531" s="144"/>
      <c r="AB531" s="144"/>
      <c r="AC531" s="144"/>
      <c r="AD531" s="144"/>
      <c r="AE531" s="144"/>
      <c r="AF531" s="144"/>
      <c r="AG531" s="144"/>
      <c r="AH531" s="144"/>
      <c r="AI531" s="144"/>
      <c r="AJ531" s="144"/>
      <c r="AK531" s="144"/>
      <c r="AL531" s="144"/>
      <c r="AM531" s="144"/>
      <c r="AN531" s="144"/>
      <c r="AO531" s="144"/>
      <c r="AP531" s="144"/>
    </row>
    <row r="532" spans="1:42" ht="15.75">
      <c r="A532" s="12"/>
      <c r="B532" s="144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  <c r="Y532" s="144"/>
      <c r="Z532" s="144"/>
      <c r="AA532" s="144"/>
      <c r="AB532" s="144"/>
      <c r="AC532" s="144"/>
      <c r="AD532" s="144"/>
      <c r="AE532" s="144"/>
      <c r="AF532" s="144"/>
      <c r="AG532" s="144"/>
      <c r="AH532" s="144"/>
      <c r="AI532" s="144"/>
      <c r="AJ532" s="144"/>
      <c r="AK532" s="144"/>
      <c r="AL532" s="144"/>
      <c r="AM532" s="144"/>
      <c r="AN532" s="144"/>
      <c r="AO532" s="144"/>
      <c r="AP532" s="144"/>
    </row>
    <row r="533" spans="1:42" ht="15.75">
      <c r="A533" s="12"/>
      <c r="B533" s="144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  <c r="Z533" s="144"/>
      <c r="AA533" s="144"/>
      <c r="AB533" s="144"/>
      <c r="AC533" s="144"/>
      <c r="AD533" s="144"/>
      <c r="AE533" s="144"/>
      <c r="AF533" s="144"/>
      <c r="AG533" s="144"/>
      <c r="AH533" s="144"/>
      <c r="AI533" s="144"/>
      <c r="AJ533" s="144"/>
      <c r="AK533" s="144"/>
      <c r="AL533" s="144"/>
      <c r="AM533" s="144"/>
      <c r="AN533" s="144"/>
      <c r="AO533" s="144"/>
      <c r="AP533" s="144"/>
    </row>
    <row r="534" spans="1:42" ht="15.75">
      <c r="A534" s="12"/>
      <c r="B534" s="144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  <c r="Y534" s="144"/>
      <c r="Z534" s="144"/>
      <c r="AA534" s="144"/>
      <c r="AB534" s="144"/>
      <c r="AC534" s="144"/>
      <c r="AD534" s="144"/>
      <c r="AE534" s="144"/>
      <c r="AF534" s="144"/>
      <c r="AG534" s="144"/>
      <c r="AH534" s="144"/>
      <c r="AI534" s="144"/>
      <c r="AJ534" s="144"/>
      <c r="AK534" s="144"/>
      <c r="AL534" s="144"/>
      <c r="AM534" s="144"/>
      <c r="AN534" s="144"/>
      <c r="AO534" s="144"/>
      <c r="AP534" s="144"/>
    </row>
    <row r="535" spans="1:42" ht="15.75">
      <c r="A535" s="12"/>
      <c r="B535" s="144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  <c r="Y535" s="144"/>
      <c r="Z535" s="144"/>
      <c r="AA535" s="144"/>
      <c r="AB535" s="144"/>
      <c r="AC535" s="144"/>
      <c r="AD535" s="144"/>
      <c r="AE535" s="144"/>
      <c r="AF535" s="144"/>
      <c r="AG535" s="144"/>
      <c r="AH535" s="144"/>
      <c r="AI535" s="144"/>
      <c r="AJ535" s="144"/>
      <c r="AK535" s="144"/>
      <c r="AL535" s="144"/>
      <c r="AM535" s="144"/>
      <c r="AN535" s="144"/>
      <c r="AO535" s="144"/>
      <c r="AP535" s="144"/>
    </row>
    <row r="536" spans="1:42" ht="15.75">
      <c r="A536" s="12"/>
      <c r="B536" s="144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  <c r="Z536" s="144"/>
      <c r="AA536" s="144"/>
      <c r="AB536" s="144"/>
      <c r="AC536" s="144"/>
      <c r="AD536" s="144"/>
      <c r="AE536" s="144"/>
      <c r="AF536" s="144"/>
      <c r="AG536" s="144"/>
      <c r="AH536" s="144"/>
      <c r="AI536" s="144"/>
      <c r="AJ536" s="144"/>
      <c r="AK536" s="144"/>
      <c r="AL536" s="144"/>
      <c r="AM536" s="144"/>
      <c r="AN536" s="144"/>
      <c r="AO536" s="144"/>
      <c r="AP536" s="144"/>
    </row>
    <row r="537" spans="1:42" ht="15.75">
      <c r="A537" s="12"/>
      <c r="B537" s="144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  <c r="Y537" s="144"/>
      <c r="Z537" s="144"/>
      <c r="AA537" s="144"/>
      <c r="AB537" s="144"/>
      <c r="AC537" s="144"/>
      <c r="AD537" s="144"/>
      <c r="AE537" s="144"/>
      <c r="AF537" s="144"/>
      <c r="AG537" s="144"/>
      <c r="AH537" s="144"/>
      <c r="AI537" s="144"/>
      <c r="AJ537" s="144"/>
      <c r="AK537" s="144"/>
      <c r="AL537" s="144"/>
      <c r="AM537" s="144"/>
      <c r="AN537" s="144"/>
      <c r="AO537" s="144"/>
      <c r="AP537" s="144"/>
    </row>
    <row r="538" spans="1:42" ht="15.75">
      <c r="A538" s="12"/>
      <c r="B538" s="144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  <c r="Y538" s="144"/>
      <c r="Z538" s="144"/>
      <c r="AA538" s="144"/>
      <c r="AB538" s="144"/>
      <c r="AC538" s="144"/>
      <c r="AD538" s="144"/>
      <c r="AE538" s="144"/>
      <c r="AF538" s="144"/>
      <c r="AG538" s="144"/>
      <c r="AH538" s="144"/>
      <c r="AI538" s="144"/>
      <c r="AJ538" s="144"/>
      <c r="AK538" s="144"/>
      <c r="AL538" s="144"/>
      <c r="AM538" s="144"/>
      <c r="AN538" s="144"/>
      <c r="AO538" s="144"/>
      <c r="AP538" s="144"/>
    </row>
    <row r="539" spans="1:42" ht="15.75">
      <c r="A539" s="12"/>
      <c r="B539" s="144"/>
      <c r="C539" s="144"/>
      <c r="D539" s="144"/>
      <c r="E539" s="144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  <c r="R539" s="144"/>
      <c r="S539" s="144"/>
      <c r="T539" s="144"/>
      <c r="U539" s="144"/>
      <c r="V539" s="144"/>
      <c r="W539" s="144"/>
      <c r="X539" s="144"/>
      <c r="Y539" s="144"/>
      <c r="Z539" s="144"/>
      <c r="AA539" s="144"/>
      <c r="AB539" s="144"/>
      <c r="AC539" s="144"/>
      <c r="AD539" s="144"/>
      <c r="AE539" s="144"/>
      <c r="AF539" s="144"/>
      <c r="AG539" s="144"/>
      <c r="AH539" s="144"/>
      <c r="AI539" s="144"/>
      <c r="AJ539" s="144"/>
      <c r="AK539" s="144"/>
      <c r="AL539" s="144"/>
      <c r="AM539" s="144"/>
      <c r="AN539" s="144"/>
      <c r="AO539" s="144"/>
      <c r="AP539" s="144"/>
    </row>
    <row r="540" spans="1:42" ht="15.75">
      <c r="A540" s="12"/>
      <c r="B540" s="144"/>
      <c r="C540" s="144"/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4"/>
      <c r="Q540" s="144"/>
      <c r="R540" s="144"/>
      <c r="S540" s="144"/>
      <c r="T540" s="144"/>
      <c r="U540" s="144"/>
      <c r="V540" s="144"/>
      <c r="W540" s="144"/>
      <c r="X540" s="144"/>
      <c r="Y540" s="144"/>
      <c r="Z540" s="144"/>
      <c r="AA540" s="144"/>
      <c r="AB540" s="144"/>
      <c r="AC540" s="144"/>
      <c r="AD540" s="144"/>
      <c r="AE540" s="144"/>
      <c r="AF540" s="144"/>
      <c r="AG540" s="144"/>
      <c r="AH540" s="144"/>
      <c r="AI540" s="144"/>
      <c r="AJ540" s="144"/>
      <c r="AK540" s="144"/>
      <c r="AL540" s="144"/>
      <c r="AM540" s="144"/>
      <c r="AN540" s="144"/>
      <c r="AO540" s="144"/>
      <c r="AP540" s="144"/>
    </row>
    <row r="541" spans="1:42" ht="15.75">
      <c r="A541" s="12"/>
      <c r="B541" s="144"/>
      <c r="C541" s="144"/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  <c r="S541" s="144"/>
      <c r="T541" s="144"/>
      <c r="U541" s="144"/>
      <c r="V541" s="144"/>
      <c r="W541" s="144"/>
      <c r="X541" s="144"/>
      <c r="Y541" s="144"/>
      <c r="Z541" s="144"/>
      <c r="AA541" s="144"/>
      <c r="AB541" s="144"/>
      <c r="AC541" s="144"/>
      <c r="AD541" s="144"/>
      <c r="AE541" s="144"/>
      <c r="AF541" s="144"/>
      <c r="AG541" s="144"/>
      <c r="AH541" s="144"/>
      <c r="AI541" s="144"/>
      <c r="AJ541" s="144"/>
      <c r="AK541" s="144"/>
      <c r="AL541" s="144"/>
      <c r="AM541" s="144"/>
      <c r="AN541" s="144"/>
      <c r="AO541" s="144"/>
      <c r="AP541" s="144"/>
    </row>
    <row r="542" spans="1:42" ht="15.75">
      <c r="A542" s="12"/>
      <c r="B542" s="144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4"/>
      <c r="V542" s="144"/>
      <c r="W542" s="144"/>
      <c r="X542" s="144"/>
      <c r="Y542" s="144"/>
      <c r="Z542" s="144"/>
      <c r="AA542" s="144"/>
      <c r="AB542" s="144"/>
      <c r="AC542" s="144"/>
      <c r="AD542" s="144"/>
      <c r="AE542" s="144"/>
      <c r="AF542" s="144"/>
      <c r="AG542" s="144"/>
      <c r="AH542" s="144"/>
      <c r="AI542" s="144"/>
      <c r="AJ542" s="144"/>
      <c r="AK542" s="144"/>
      <c r="AL542" s="144"/>
      <c r="AM542" s="144"/>
      <c r="AN542" s="144"/>
      <c r="AO542" s="144"/>
      <c r="AP542" s="144"/>
    </row>
    <row r="543" spans="1:42" ht="15.75">
      <c r="A543" s="12"/>
      <c r="B543" s="144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  <c r="Y543" s="144"/>
      <c r="Z543" s="144"/>
      <c r="AA543" s="144"/>
      <c r="AB543" s="144"/>
      <c r="AC543" s="144"/>
      <c r="AD543" s="144"/>
      <c r="AE543" s="144"/>
      <c r="AF543" s="144"/>
      <c r="AG543" s="144"/>
      <c r="AH543" s="144"/>
      <c r="AI543" s="144"/>
      <c r="AJ543" s="144"/>
      <c r="AK543" s="144"/>
      <c r="AL543" s="144"/>
      <c r="AM543" s="144"/>
      <c r="AN543" s="144"/>
      <c r="AO543" s="144"/>
      <c r="AP543" s="144"/>
    </row>
    <row r="544" spans="1:42" ht="15.75">
      <c r="A544" s="12"/>
      <c r="B544" s="144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  <c r="Y544" s="144"/>
      <c r="Z544" s="144"/>
      <c r="AA544" s="144"/>
      <c r="AB544" s="144"/>
      <c r="AC544" s="144"/>
      <c r="AD544" s="144"/>
      <c r="AE544" s="144"/>
      <c r="AF544" s="144"/>
      <c r="AG544" s="144"/>
      <c r="AH544" s="144"/>
      <c r="AI544" s="144"/>
      <c r="AJ544" s="144"/>
      <c r="AK544" s="144"/>
      <c r="AL544" s="144"/>
      <c r="AM544" s="144"/>
      <c r="AN544" s="144"/>
      <c r="AO544" s="144"/>
      <c r="AP544" s="144"/>
    </row>
    <row r="545" spans="1:42" ht="15.75">
      <c r="A545" s="12"/>
      <c r="B545" s="144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  <c r="Y545" s="144"/>
      <c r="Z545" s="144"/>
      <c r="AA545" s="144"/>
      <c r="AB545" s="144"/>
      <c r="AC545" s="144"/>
      <c r="AD545" s="144"/>
      <c r="AE545" s="144"/>
      <c r="AF545" s="144"/>
      <c r="AG545" s="144"/>
      <c r="AH545" s="144"/>
      <c r="AI545" s="144"/>
      <c r="AJ545" s="144"/>
      <c r="AK545" s="144"/>
      <c r="AL545" s="144"/>
      <c r="AM545" s="144"/>
      <c r="AN545" s="144"/>
      <c r="AO545" s="144"/>
      <c r="AP545" s="144"/>
    </row>
    <row r="546" spans="1:42" ht="15.75">
      <c r="A546" s="12"/>
      <c r="B546" s="144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  <c r="AB546" s="144"/>
      <c r="AC546" s="144"/>
      <c r="AD546" s="144"/>
      <c r="AE546" s="144"/>
      <c r="AF546" s="144"/>
      <c r="AG546" s="144"/>
      <c r="AH546" s="144"/>
      <c r="AI546" s="144"/>
      <c r="AJ546" s="144"/>
      <c r="AK546" s="144"/>
      <c r="AL546" s="144"/>
      <c r="AM546" s="144"/>
      <c r="AN546" s="144"/>
      <c r="AO546" s="144"/>
      <c r="AP546" s="144"/>
    </row>
    <row r="547" spans="1:42" ht="15.75">
      <c r="A547" s="12"/>
      <c r="B547" s="144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  <c r="AB547" s="144"/>
      <c r="AC547" s="144"/>
      <c r="AD547" s="144"/>
      <c r="AE547" s="144"/>
      <c r="AF547" s="144"/>
      <c r="AG547" s="144"/>
      <c r="AH547" s="144"/>
      <c r="AI547" s="144"/>
      <c r="AJ547" s="144"/>
      <c r="AK547" s="144"/>
      <c r="AL547" s="144"/>
      <c r="AM547" s="144"/>
      <c r="AN547" s="144"/>
      <c r="AO547" s="144"/>
      <c r="AP547" s="144"/>
    </row>
    <row r="548" spans="1:42" ht="15.75">
      <c r="A548" s="12"/>
      <c r="B548" s="144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  <c r="AB548" s="144"/>
      <c r="AC548" s="144"/>
      <c r="AD548" s="144"/>
      <c r="AE548" s="144"/>
      <c r="AF548" s="144"/>
      <c r="AG548" s="144"/>
      <c r="AH548" s="144"/>
      <c r="AI548" s="144"/>
      <c r="AJ548" s="144"/>
      <c r="AK548" s="144"/>
      <c r="AL548" s="144"/>
      <c r="AM548" s="144"/>
      <c r="AN548" s="144"/>
      <c r="AO548" s="144"/>
      <c r="AP548" s="144"/>
    </row>
    <row r="549" spans="1:42" ht="15.75">
      <c r="A549" s="12"/>
      <c r="B549" s="144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  <c r="AB549" s="144"/>
      <c r="AC549" s="144"/>
      <c r="AD549" s="144"/>
      <c r="AE549" s="144"/>
      <c r="AF549" s="144"/>
      <c r="AG549" s="144"/>
      <c r="AH549" s="144"/>
      <c r="AI549" s="144"/>
      <c r="AJ549" s="144"/>
      <c r="AK549" s="144"/>
      <c r="AL549" s="144"/>
      <c r="AM549" s="144"/>
      <c r="AN549" s="144"/>
      <c r="AO549" s="144"/>
      <c r="AP549" s="144"/>
    </row>
    <row r="550" spans="1:42" ht="15.75">
      <c r="A550" s="12"/>
      <c r="B550" s="144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  <c r="AB550" s="144"/>
      <c r="AC550" s="144"/>
      <c r="AD550" s="144"/>
      <c r="AE550" s="144"/>
      <c r="AF550" s="144"/>
      <c r="AG550" s="144"/>
      <c r="AH550" s="144"/>
      <c r="AI550" s="144"/>
      <c r="AJ550" s="144"/>
      <c r="AK550" s="144"/>
      <c r="AL550" s="144"/>
      <c r="AM550" s="144"/>
      <c r="AN550" s="144"/>
      <c r="AO550" s="144"/>
      <c r="AP550" s="144"/>
    </row>
    <row r="551" spans="1:42" ht="15.75">
      <c r="A551" s="12"/>
      <c r="B551" s="144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  <c r="AB551" s="144"/>
      <c r="AC551" s="144"/>
      <c r="AD551" s="144"/>
      <c r="AE551" s="144"/>
      <c r="AF551" s="144"/>
      <c r="AG551" s="144"/>
      <c r="AH551" s="144"/>
      <c r="AI551" s="144"/>
      <c r="AJ551" s="144"/>
      <c r="AK551" s="144"/>
      <c r="AL551" s="144"/>
      <c r="AM551" s="144"/>
      <c r="AN551" s="144"/>
      <c r="AO551" s="144"/>
      <c r="AP551" s="144"/>
    </row>
    <row r="552" spans="1:42" ht="15.75">
      <c r="A552" s="12"/>
      <c r="B552" s="144"/>
      <c r="C552" s="144"/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  <c r="S552" s="144"/>
      <c r="T552" s="144"/>
      <c r="U552" s="144"/>
      <c r="V552" s="144"/>
      <c r="W552" s="144"/>
      <c r="X552" s="144"/>
      <c r="Y552" s="144"/>
      <c r="Z552" s="144"/>
      <c r="AA552" s="144"/>
      <c r="AB552" s="144"/>
      <c r="AC552" s="144"/>
      <c r="AD552" s="144"/>
      <c r="AE552" s="144"/>
      <c r="AF552" s="144"/>
      <c r="AG552" s="144"/>
      <c r="AH552" s="144"/>
      <c r="AI552" s="144"/>
      <c r="AJ552" s="144"/>
      <c r="AK552" s="144"/>
      <c r="AL552" s="144"/>
      <c r="AM552" s="144"/>
      <c r="AN552" s="144"/>
      <c r="AO552" s="144"/>
      <c r="AP552" s="144"/>
    </row>
    <row r="553" spans="1:42" ht="15.75">
      <c r="A553" s="12"/>
      <c r="B553" s="144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  <c r="AB553" s="144"/>
      <c r="AC553" s="144"/>
      <c r="AD553" s="144"/>
      <c r="AE553" s="144"/>
      <c r="AF553" s="144"/>
      <c r="AG553" s="144"/>
      <c r="AH553" s="144"/>
      <c r="AI553" s="144"/>
      <c r="AJ553" s="144"/>
      <c r="AK553" s="144"/>
      <c r="AL553" s="144"/>
      <c r="AM553" s="144"/>
      <c r="AN553" s="144"/>
      <c r="AO553" s="144"/>
      <c r="AP553" s="144"/>
    </row>
    <row r="554" spans="1:42" ht="15.75">
      <c r="A554" s="12"/>
      <c r="B554" s="144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  <c r="AB554" s="144"/>
      <c r="AC554" s="144"/>
      <c r="AD554" s="144"/>
      <c r="AE554" s="144"/>
      <c r="AF554" s="144"/>
      <c r="AG554" s="144"/>
      <c r="AH554" s="144"/>
      <c r="AI554" s="144"/>
      <c r="AJ554" s="144"/>
      <c r="AK554" s="144"/>
      <c r="AL554" s="144"/>
      <c r="AM554" s="144"/>
      <c r="AN554" s="144"/>
      <c r="AO554" s="144"/>
      <c r="AP554" s="144"/>
    </row>
    <row r="555" spans="1:42" ht="15.75">
      <c r="A555" s="12"/>
      <c r="B555" s="144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  <c r="AB555" s="144"/>
      <c r="AC555" s="144"/>
      <c r="AD555" s="144"/>
      <c r="AE555" s="144"/>
      <c r="AF555" s="144"/>
      <c r="AG555" s="144"/>
      <c r="AH555" s="144"/>
      <c r="AI555" s="144"/>
      <c r="AJ555" s="144"/>
      <c r="AK555" s="144"/>
      <c r="AL555" s="144"/>
      <c r="AM555" s="144"/>
      <c r="AN555" s="144"/>
      <c r="AO555" s="144"/>
      <c r="AP555" s="144"/>
    </row>
    <row r="556" spans="1:42" ht="15.75">
      <c r="A556" s="12"/>
      <c r="B556" s="144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4"/>
      <c r="AG556" s="144"/>
      <c r="AH556" s="144"/>
      <c r="AI556" s="144"/>
      <c r="AJ556" s="144"/>
      <c r="AK556" s="144"/>
      <c r="AL556" s="144"/>
      <c r="AM556" s="144"/>
      <c r="AN556" s="144"/>
      <c r="AO556" s="144"/>
      <c r="AP556" s="144"/>
    </row>
    <row r="557" spans="1:42" ht="15.75">
      <c r="A557" s="12"/>
      <c r="B557" s="144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  <c r="AB557" s="144"/>
      <c r="AC557" s="144"/>
      <c r="AD557" s="144"/>
      <c r="AE557" s="144"/>
      <c r="AF557" s="144"/>
      <c r="AG557" s="144"/>
      <c r="AH557" s="144"/>
      <c r="AI557" s="144"/>
      <c r="AJ557" s="144"/>
      <c r="AK557" s="144"/>
      <c r="AL557" s="144"/>
      <c r="AM557" s="144"/>
      <c r="AN557" s="144"/>
      <c r="AO557" s="144"/>
      <c r="AP557" s="144"/>
    </row>
    <row r="558" spans="1:42" ht="15.75">
      <c r="A558" s="12"/>
      <c r="B558" s="144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  <c r="AB558" s="144"/>
      <c r="AC558" s="144"/>
      <c r="AD558" s="144"/>
      <c r="AE558" s="144"/>
      <c r="AF558" s="144"/>
      <c r="AG558" s="144"/>
      <c r="AH558" s="144"/>
      <c r="AI558" s="144"/>
      <c r="AJ558" s="144"/>
      <c r="AK558" s="144"/>
      <c r="AL558" s="144"/>
      <c r="AM558" s="144"/>
      <c r="AN558" s="144"/>
      <c r="AO558" s="144"/>
      <c r="AP558" s="144"/>
    </row>
    <row r="559" spans="1:42" ht="15.75">
      <c r="A559" s="12"/>
      <c r="B559" s="144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  <c r="AB559" s="144"/>
      <c r="AC559" s="144"/>
      <c r="AD559" s="144"/>
      <c r="AE559" s="144"/>
      <c r="AF559" s="144"/>
      <c r="AG559" s="144"/>
      <c r="AH559" s="144"/>
      <c r="AI559" s="144"/>
      <c r="AJ559" s="144"/>
      <c r="AK559" s="144"/>
      <c r="AL559" s="144"/>
      <c r="AM559" s="144"/>
      <c r="AN559" s="144"/>
      <c r="AO559" s="144"/>
      <c r="AP559" s="144"/>
    </row>
    <row r="560" spans="1:42" ht="15.75">
      <c r="A560" s="12"/>
      <c r="B560" s="144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  <c r="AB560" s="144"/>
      <c r="AC560" s="144"/>
      <c r="AD560" s="144"/>
      <c r="AE560" s="144"/>
      <c r="AF560" s="144"/>
      <c r="AG560" s="144"/>
      <c r="AH560" s="144"/>
      <c r="AI560" s="144"/>
      <c r="AJ560" s="144"/>
      <c r="AK560" s="144"/>
      <c r="AL560" s="144"/>
      <c r="AM560" s="144"/>
      <c r="AN560" s="144"/>
      <c r="AO560" s="144"/>
      <c r="AP560" s="144"/>
    </row>
    <row r="561" spans="1:42" ht="15.75">
      <c r="A561" s="12"/>
      <c r="B561" s="144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  <c r="AB561" s="144"/>
      <c r="AC561" s="144"/>
      <c r="AD561" s="144"/>
      <c r="AE561" s="144"/>
      <c r="AF561" s="144"/>
      <c r="AG561" s="144"/>
      <c r="AH561" s="144"/>
      <c r="AI561" s="144"/>
      <c r="AJ561" s="144"/>
      <c r="AK561" s="144"/>
      <c r="AL561" s="144"/>
      <c r="AM561" s="144"/>
      <c r="AN561" s="144"/>
      <c r="AO561" s="144"/>
      <c r="AP561" s="144"/>
    </row>
    <row r="562" spans="1:42" ht="15.75">
      <c r="A562" s="12"/>
      <c r="B562" s="144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  <c r="AB562" s="144"/>
      <c r="AC562" s="144"/>
      <c r="AD562" s="144"/>
      <c r="AE562" s="144"/>
      <c r="AF562" s="144"/>
      <c r="AG562" s="144"/>
      <c r="AH562" s="144"/>
      <c r="AI562" s="144"/>
      <c r="AJ562" s="144"/>
      <c r="AK562" s="144"/>
      <c r="AL562" s="144"/>
      <c r="AM562" s="144"/>
      <c r="AN562" s="144"/>
      <c r="AO562" s="144"/>
      <c r="AP562" s="144"/>
    </row>
    <row r="563" spans="1:42" ht="15.75">
      <c r="A563" s="12"/>
      <c r="B563" s="144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  <c r="AB563" s="144"/>
      <c r="AC563" s="144"/>
      <c r="AD563" s="144"/>
      <c r="AE563" s="144"/>
      <c r="AF563" s="144"/>
      <c r="AG563" s="144"/>
      <c r="AH563" s="144"/>
      <c r="AI563" s="144"/>
      <c r="AJ563" s="144"/>
      <c r="AK563" s="144"/>
      <c r="AL563" s="144"/>
      <c r="AM563" s="144"/>
      <c r="AN563" s="144"/>
      <c r="AO563" s="144"/>
      <c r="AP563" s="144"/>
    </row>
    <row r="564" spans="1:42" ht="15.75">
      <c r="A564" s="12"/>
      <c r="B564" s="144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  <c r="AB564" s="144"/>
      <c r="AC564" s="144"/>
      <c r="AD564" s="144"/>
      <c r="AE564" s="144"/>
      <c r="AF564" s="144"/>
      <c r="AG564" s="144"/>
      <c r="AH564" s="144"/>
      <c r="AI564" s="144"/>
      <c r="AJ564" s="144"/>
      <c r="AK564" s="144"/>
      <c r="AL564" s="144"/>
      <c r="AM564" s="144"/>
      <c r="AN564" s="144"/>
      <c r="AO564" s="144"/>
      <c r="AP564" s="144"/>
    </row>
    <row r="565" spans="1:42" ht="15.75">
      <c r="A565" s="12"/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  <c r="S565" s="144"/>
      <c r="T565" s="144"/>
      <c r="U565" s="144"/>
      <c r="V565" s="144"/>
      <c r="W565" s="144"/>
      <c r="X565" s="144"/>
      <c r="Y565" s="144"/>
      <c r="Z565" s="144"/>
      <c r="AA565" s="144"/>
      <c r="AB565" s="144"/>
      <c r="AC565" s="144"/>
      <c r="AD565" s="144"/>
      <c r="AE565" s="144"/>
      <c r="AF565" s="144"/>
      <c r="AG565" s="144"/>
      <c r="AH565" s="144"/>
      <c r="AI565" s="144"/>
      <c r="AJ565" s="144"/>
      <c r="AK565" s="144"/>
      <c r="AL565" s="144"/>
      <c r="AM565" s="144"/>
      <c r="AN565" s="144"/>
      <c r="AO565" s="144"/>
      <c r="AP565" s="144"/>
    </row>
    <row r="566" spans="1:42" ht="15.75">
      <c r="A566" s="12"/>
      <c r="B566" s="144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  <c r="AB566" s="144"/>
      <c r="AC566" s="144"/>
      <c r="AD566" s="144"/>
      <c r="AE566" s="144"/>
      <c r="AF566" s="144"/>
      <c r="AG566" s="144"/>
      <c r="AH566" s="144"/>
      <c r="AI566" s="144"/>
      <c r="AJ566" s="144"/>
      <c r="AK566" s="144"/>
      <c r="AL566" s="144"/>
      <c r="AM566" s="144"/>
      <c r="AN566" s="144"/>
      <c r="AO566" s="144"/>
      <c r="AP566" s="144"/>
    </row>
    <row r="567" spans="1:42" ht="15.75">
      <c r="A567" s="12"/>
      <c r="B567" s="144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  <c r="AB567" s="144"/>
      <c r="AC567" s="144"/>
      <c r="AD567" s="144"/>
      <c r="AE567" s="144"/>
      <c r="AF567" s="144"/>
      <c r="AG567" s="144"/>
      <c r="AH567" s="144"/>
      <c r="AI567" s="144"/>
      <c r="AJ567" s="144"/>
      <c r="AK567" s="144"/>
      <c r="AL567" s="144"/>
      <c r="AM567" s="144"/>
      <c r="AN567" s="144"/>
      <c r="AO567" s="144"/>
      <c r="AP567" s="144"/>
    </row>
    <row r="568" spans="1:42" ht="15.75">
      <c r="A568" s="12"/>
      <c r="B568" s="144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  <c r="AB568" s="144"/>
      <c r="AC568" s="144"/>
      <c r="AD568" s="144"/>
      <c r="AE568" s="144"/>
      <c r="AF568" s="144"/>
      <c r="AG568" s="144"/>
      <c r="AH568" s="144"/>
      <c r="AI568" s="144"/>
      <c r="AJ568" s="144"/>
      <c r="AK568" s="144"/>
      <c r="AL568" s="144"/>
      <c r="AM568" s="144"/>
      <c r="AN568" s="144"/>
      <c r="AO568" s="144"/>
      <c r="AP568" s="144"/>
    </row>
    <row r="569" spans="1:42" ht="15.75">
      <c r="A569" s="12"/>
      <c r="B569" s="144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  <c r="AB569" s="144"/>
      <c r="AC569" s="144"/>
      <c r="AD569" s="144"/>
      <c r="AE569" s="144"/>
      <c r="AF569" s="144"/>
      <c r="AG569" s="144"/>
      <c r="AH569" s="144"/>
      <c r="AI569" s="144"/>
      <c r="AJ569" s="144"/>
      <c r="AK569" s="144"/>
      <c r="AL569" s="144"/>
      <c r="AM569" s="144"/>
      <c r="AN569" s="144"/>
      <c r="AO569" s="144"/>
      <c r="AP569" s="144"/>
    </row>
    <row r="570" spans="1:42" ht="15.75">
      <c r="A570" s="12"/>
      <c r="B570" s="144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  <c r="AB570" s="144"/>
      <c r="AC570" s="144"/>
      <c r="AD570" s="144"/>
      <c r="AE570" s="144"/>
      <c r="AF570" s="144"/>
      <c r="AG570" s="144"/>
      <c r="AH570" s="144"/>
      <c r="AI570" s="144"/>
      <c r="AJ570" s="144"/>
      <c r="AK570" s="144"/>
      <c r="AL570" s="144"/>
      <c r="AM570" s="144"/>
      <c r="AN570" s="144"/>
      <c r="AO570" s="144"/>
      <c r="AP570" s="144"/>
    </row>
    <row r="571" spans="1:42" ht="15.75">
      <c r="A571" s="12"/>
      <c r="B571" s="144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  <c r="AB571" s="144"/>
      <c r="AC571" s="144"/>
      <c r="AD571" s="144"/>
      <c r="AE571" s="144"/>
      <c r="AF571" s="144"/>
      <c r="AG571" s="144"/>
      <c r="AH571" s="144"/>
      <c r="AI571" s="144"/>
      <c r="AJ571" s="144"/>
      <c r="AK571" s="144"/>
      <c r="AL571" s="144"/>
      <c r="AM571" s="144"/>
      <c r="AN571" s="144"/>
      <c r="AO571" s="144"/>
      <c r="AP571" s="144"/>
    </row>
    <row r="572" spans="1:42" ht="15.75">
      <c r="A572" s="12"/>
      <c r="B572" s="144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  <c r="AB572" s="144"/>
      <c r="AC572" s="144"/>
      <c r="AD572" s="144"/>
      <c r="AE572" s="144"/>
      <c r="AF572" s="144"/>
      <c r="AG572" s="144"/>
      <c r="AH572" s="144"/>
      <c r="AI572" s="144"/>
      <c r="AJ572" s="144"/>
      <c r="AK572" s="144"/>
      <c r="AL572" s="144"/>
      <c r="AM572" s="144"/>
      <c r="AN572" s="144"/>
      <c r="AO572" s="144"/>
      <c r="AP572" s="144"/>
    </row>
    <row r="573" spans="1:42" ht="15.75">
      <c r="A573" s="12"/>
      <c r="B573" s="144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  <c r="AB573" s="144"/>
      <c r="AC573" s="144"/>
      <c r="AD573" s="144"/>
      <c r="AE573" s="144"/>
      <c r="AF573" s="144"/>
      <c r="AG573" s="144"/>
      <c r="AH573" s="144"/>
      <c r="AI573" s="144"/>
      <c r="AJ573" s="144"/>
      <c r="AK573" s="144"/>
      <c r="AL573" s="144"/>
      <c r="AM573" s="144"/>
      <c r="AN573" s="144"/>
      <c r="AO573" s="144"/>
      <c r="AP573" s="144"/>
    </row>
    <row r="574" spans="1:42" ht="15.75">
      <c r="A574" s="12"/>
      <c r="B574" s="144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  <c r="AB574" s="144"/>
      <c r="AC574" s="144"/>
      <c r="AD574" s="144"/>
      <c r="AE574" s="144"/>
      <c r="AF574" s="144"/>
      <c r="AG574" s="144"/>
      <c r="AH574" s="144"/>
      <c r="AI574" s="144"/>
      <c r="AJ574" s="144"/>
      <c r="AK574" s="144"/>
      <c r="AL574" s="144"/>
      <c r="AM574" s="144"/>
      <c r="AN574" s="144"/>
      <c r="AO574" s="144"/>
      <c r="AP574" s="144"/>
    </row>
    <row r="575" spans="1:42" ht="15.75">
      <c r="A575" s="12"/>
      <c r="B575" s="144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  <c r="AB575" s="144"/>
      <c r="AC575" s="144"/>
      <c r="AD575" s="144"/>
      <c r="AE575" s="144"/>
      <c r="AF575" s="144"/>
      <c r="AG575" s="144"/>
      <c r="AH575" s="144"/>
      <c r="AI575" s="144"/>
      <c r="AJ575" s="144"/>
      <c r="AK575" s="144"/>
      <c r="AL575" s="144"/>
      <c r="AM575" s="144"/>
      <c r="AN575" s="144"/>
      <c r="AO575" s="144"/>
      <c r="AP575" s="144"/>
    </row>
    <row r="576" spans="1:42" ht="15.75">
      <c r="A576" s="12"/>
      <c r="B576" s="144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  <c r="AB576" s="144"/>
      <c r="AC576" s="144"/>
      <c r="AD576" s="144"/>
      <c r="AE576" s="144"/>
      <c r="AF576" s="144"/>
      <c r="AG576" s="144"/>
      <c r="AH576" s="144"/>
      <c r="AI576" s="144"/>
      <c r="AJ576" s="144"/>
      <c r="AK576" s="144"/>
      <c r="AL576" s="144"/>
      <c r="AM576" s="144"/>
      <c r="AN576" s="144"/>
      <c r="AO576" s="144"/>
      <c r="AP576" s="144"/>
    </row>
    <row r="577" spans="1:42" ht="15.75">
      <c r="A577" s="12"/>
      <c r="B577" s="144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  <c r="AB577" s="144"/>
      <c r="AC577" s="144"/>
      <c r="AD577" s="144"/>
      <c r="AE577" s="144"/>
      <c r="AF577" s="144"/>
      <c r="AG577" s="144"/>
      <c r="AH577" s="144"/>
      <c r="AI577" s="144"/>
      <c r="AJ577" s="144"/>
      <c r="AK577" s="144"/>
      <c r="AL577" s="144"/>
      <c r="AM577" s="144"/>
      <c r="AN577" s="144"/>
      <c r="AO577" s="144"/>
      <c r="AP577" s="144"/>
    </row>
    <row r="578" spans="1:42" ht="15.75">
      <c r="A578" s="12"/>
      <c r="B578" s="144"/>
      <c r="C578" s="144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  <c r="S578" s="144"/>
      <c r="T578" s="144"/>
      <c r="U578" s="144"/>
      <c r="V578" s="144"/>
      <c r="W578" s="144"/>
      <c r="X578" s="144"/>
      <c r="Y578" s="144"/>
      <c r="Z578" s="144"/>
      <c r="AA578" s="144"/>
      <c r="AB578" s="144"/>
      <c r="AC578" s="144"/>
      <c r="AD578" s="144"/>
      <c r="AE578" s="144"/>
      <c r="AF578" s="144"/>
      <c r="AG578" s="144"/>
      <c r="AH578" s="144"/>
      <c r="AI578" s="144"/>
      <c r="AJ578" s="144"/>
      <c r="AK578" s="144"/>
      <c r="AL578" s="144"/>
      <c r="AM578" s="144"/>
      <c r="AN578" s="144"/>
      <c r="AO578" s="144"/>
      <c r="AP578" s="144"/>
    </row>
    <row r="579" spans="1:42" ht="15.75">
      <c r="A579" s="12"/>
      <c r="B579" s="144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  <c r="AB579" s="144"/>
      <c r="AC579" s="144"/>
      <c r="AD579" s="144"/>
      <c r="AE579" s="144"/>
      <c r="AF579" s="144"/>
      <c r="AG579" s="144"/>
      <c r="AH579" s="144"/>
      <c r="AI579" s="144"/>
      <c r="AJ579" s="144"/>
      <c r="AK579" s="144"/>
      <c r="AL579" s="144"/>
      <c r="AM579" s="144"/>
      <c r="AN579" s="144"/>
      <c r="AO579" s="144"/>
      <c r="AP579" s="144"/>
    </row>
    <row r="580" spans="1:42" ht="15.75">
      <c r="A580" s="12"/>
      <c r="B580" s="144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  <c r="AB580" s="144"/>
      <c r="AC580" s="144"/>
      <c r="AD580" s="144"/>
      <c r="AE580" s="144"/>
      <c r="AF580" s="144"/>
      <c r="AG580" s="144"/>
      <c r="AH580" s="144"/>
      <c r="AI580" s="144"/>
      <c r="AJ580" s="144"/>
      <c r="AK580" s="144"/>
      <c r="AL580" s="144"/>
      <c r="AM580" s="144"/>
      <c r="AN580" s="144"/>
      <c r="AO580" s="144"/>
      <c r="AP580" s="144"/>
    </row>
    <row r="581" spans="1:42" ht="15.75">
      <c r="A581" s="12"/>
      <c r="B581" s="144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  <c r="AB581" s="144"/>
      <c r="AC581" s="144"/>
      <c r="AD581" s="144"/>
      <c r="AE581" s="144"/>
      <c r="AF581" s="144"/>
      <c r="AG581" s="144"/>
      <c r="AH581" s="144"/>
      <c r="AI581" s="144"/>
      <c r="AJ581" s="144"/>
      <c r="AK581" s="144"/>
      <c r="AL581" s="144"/>
      <c r="AM581" s="144"/>
      <c r="AN581" s="144"/>
      <c r="AO581" s="144"/>
      <c r="AP581" s="144"/>
    </row>
    <row r="582" spans="1:42" ht="15.75">
      <c r="A582" s="12"/>
      <c r="B582" s="144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  <c r="AB582" s="144"/>
      <c r="AC582" s="144"/>
      <c r="AD582" s="144"/>
      <c r="AE582" s="144"/>
      <c r="AF582" s="144"/>
      <c r="AG582" s="144"/>
      <c r="AH582" s="144"/>
      <c r="AI582" s="144"/>
      <c r="AJ582" s="144"/>
      <c r="AK582" s="144"/>
      <c r="AL582" s="144"/>
      <c r="AM582" s="144"/>
      <c r="AN582" s="144"/>
      <c r="AO582" s="144"/>
      <c r="AP582" s="144"/>
    </row>
    <row r="583" spans="1:42" ht="15.75">
      <c r="A583" s="12"/>
      <c r="B583" s="144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  <c r="AB583" s="144"/>
      <c r="AC583" s="144"/>
      <c r="AD583" s="144"/>
      <c r="AE583" s="144"/>
      <c r="AF583" s="144"/>
      <c r="AG583" s="144"/>
      <c r="AH583" s="144"/>
      <c r="AI583" s="144"/>
      <c r="AJ583" s="144"/>
      <c r="AK583" s="144"/>
      <c r="AL583" s="144"/>
      <c r="AM583" s="144"/>
      <c r="AN583" s="144"/>
      <c r="AO583" s="144"/>
      <c r="AP583" s="144"/>
    </row>
    <row r="584" spans="1:42" ht="15.75">
      <c r="A584" s="12"/>
      <c r="B584" s="144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  <c r="AB584" s="144"/>
      <c r="AC584" s="144"/>
      <c r="AD584" s="144"/>
      <c r="AE584" s="144"/>
      <c r="AF584" s="144"/>
      <c r="AG584" s="144"/>
      <c r="AH584" s="144"/>
      <c r="AI584" s="144"/>
      <c r="AJ584" s="144"/>
      <c r="AK584" s="144"/>
      <c r="AL584" s="144"/>
      <c r="AM584" s="144"/>
      <c r="AN584" s="144"/>
      <c r="AO584" s="144"/>
      <c r="AP584" s="144"/>
    </row>
    <row r="585" spans="1:42" ht="15.75">
      <c r="A585" s="12"/>
      <c r="B585" s="144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  <c r="AB585" s="144"/>
      <c r="AC585" s="144"/>
      <c r="AD585" s="144"/>
      <c r="AE585" s="144"/>
      <c r="AF585" s="144"/>
      <c r="AG585" s="144"/>
      <c r="AH585" s="144"/>
      <c r="AI585" s="144"/>
      <c r="AJ585" s="144"/>
      <c r="AK585" s="144"/>
      <c r="AL585" s="144"/>
      <c r="AM585" s="144"/>
      <c r="AN585" s="144"/>
      <c r="AO585" s="144"/>
      <c r="AP585" s="144"/>
    </row>
    <row r="586" spans="1:42" ht="15.75">
      <c r="A586" s="12"/>
      <c r="B586" s="144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  <c r="AB586" s="144"/>
      <c r="AC586" s="144"/>
      <c r="AD586" s="144"/>
      <c r="AE586" s="144"/>
      <c r="AF586" s="144"/>
      <c r="AG586" s="144"/>
      <c r="AH586" s="144"/>
      <c r="AI586" s="144"/>
      <c r="AJ586" s="144"/>
      <c r="AK586" s="144"/>
      <c r="AL586" s="144"/>
      <c r="AM586" s="144"/>
      <c r="AN586" s="144"/>
      <c r="AO586" s="144"/>
      <c r="AP586" s="144"/>
    </row>
    <row r="587" spans="1:42" ht="15.75">
      <c r="A587" s="12"/>
      <c r="B587" s="144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  <c r="AB587" s="144"/>
      <c r="AC587" s="144"/>
      <c r="AD587" s="144"/>
      <c r="AE587" s="144"/>
      <c r="AF587" s="144"/>
      <c r="AG587" s="144"/>
      <c r="AH587" s="144"/>
      <c r="AI587" s="144"/>
      <c r="AJ587" s="144"/>
      <c r="AK587" s="144"/>
      <c r="AL587" s="144"/>
      <c r="AM587" s="144"/>
      <c r="AN587" s="144"/>
      <c r="AO587" s="144"/>
      <c r="AP587" s="144"/>
    </row>
    <row r="588" spans="1:42" ht="15.75">
      <c r="A588" s="12"/>
      <c r="B588" s="144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  <c r="AB588" s="144"/>
      <c r="AC588" s="144"/>
      <c r="AD588" s="144"/>
      <c r="AE588" s="144"/>
      <c r="AF588" s="144"/>
      <c r="AG588" s="144"/>
      <c r="AH588" s="144"/>
      <c r="AI588" s="144"/>
      <c r="AJ588" s="144"/>
      <c r="AK588" s="144"/>
      <c r="AL588" s="144"/>
      <c r="AM588" s="144"/>
      <c r="AN588" s="144"/>
      <c r="AO588" s="144"/>
      <c r="AP588" s="144"/>
    </row>
    <row r="589" spans="1:42" ht="15.75">
      <c r="A589" s="12"/>
      <c r="B589" s="144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  <c r="AB589" s="144"/>
      <c r="AC589" s="144"/>
      <c r="AD589" s="144"/>
      <c r="AE589" s="144"/>
      <c r="AF589" s="144"/>
      <c r="AG589" s="144"/>
      <c r="AH589" s="144"/>
      <c r="AI589" s="144"/>
      <c r="AJ589" s="144"/>
      <c r="AK589" s="144"/>
      <c r="AL589" s="144"/>
      <c r="AM589" s="144"/>
      <c r="AN589" s="144"/>
      <c r="AO589" s="144"/>
      <c r="AP589" s="144"/>
    </row>
    <row r="590" spans="1:42" ht="15.75">
      <c r="A590" s="12"/>
      <c r="B590" s="144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  <c r="AB590" s="144"/>
      <c r="AC590" s="144"/>
      <c r="AD590" s="144"/>
      <c r="AE590" s="144"/>
      <c r="AF590" s="144"/>
      <c r="AG590" s="144"/>
      <c r="AH590" s="144"/>
      <c r="AI590" s="144"/>
      <c r="AJ590" s="144"/>
      <c r="AK590" s="144"/>
      <c r="AL590" s="144"/>
      <c r="AM590" s="144"/>
      <c r="AN590" s="144"/>
      <c r="AO590" s="144"/>
      <c r="AP590" s="144"/>
    </row>
    <row r="591" spans="1:42" ht="15.75">
      <c r="A591" s="12"/>
      <c r="B591" s="144"/>
      <c r="C591" s="144"/>
      <c r="D591" s="144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  <c r="S591" s="144"/>
      <c r="T591" s="144"/>
      <c r="U591" s="144"/>
      <c r="V591" s="144"/>
      <c r="W591" s="144"/>
      <c r="X591" s="144"/>
      <c r="Y591" s="144"/>
      <c r="Z591" s="144"/>
      <c r="AA591" s="144"/>
      <c r="AB591" s="144"/>
      <c r="AC591" s="144"/>
      <c r="AD591" s="144"/>
      <c r="AE591" s="144"/>
      <c r="AF591" s="144"/>
      <c r="AG591" s="144"/>
      <c r="AH591" s="144"/>
      <c r="AI591" s="144"/>
      <c r="AJ591" s="144"/>
      <c r="AK591" s="144"/>
      <c r="AL591" s="144"/>
      <c r="AM591" s="144"/>
      <c r="AN591" s="144"/>
      <c r="AO591" s="144"/>
      <c r="AP591" s="144"/>
    </row>
    <row r="592" spans="1:42" ht="15.75">
      <c r="A592" s="12"/>
      <c r="B592" s="144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  <c r="AB592" s="144"/>
      <c r="AC592" s="144"/>
      <c r="AD592" s="144"/>
      <c r="AE592" s="144"/>
      <c r="AF592" s="144"/>
      <c r="AG592" s="144"/>
      <c r="AH592" s="144"/>
      <c r="AI592" s="144"/>
      <c r="AJ592" s="144"/>
      <c r="AK592" s="144"/>
      <c r="AL592" s="144"/>
      <c r="AM592" s="144"/>
      <c r="AN592" s="144"/>
      <c r="AO592" s="144"/>
      <c r="AP592" s="144"/>
    </row>
    <row r="593" spans="1:42" ht="15.75">
      <c r="A593" s="12"/>
      <c r="B593" s="144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  <c r="AB593" s="144"/>
      <c r="AC593" s="144"/>
      <c r="AD593" s="144"/>
      <c r="AE593" s="144"/>
      <c r="AF593" s="144"/>
      <c r="AG593" s="144"/>
      <c r="AH593" s="144"/>
      <c r="AI593" s="144"/>
      <c r="AJ593" s="144"/>
      <c r="AK593" s="144"/>
      <c r="AL593" s="144"/>
      <c r="AM593" s="144"/>
      <c r="AN593" s="144"/>
      <c r="AO593" s="144"/>
      <c r="AP593" s="144"/>
    </row>
    <row r="594" spans="1:42" ht="15.75">
      <c r="A594" s="12"/>
      <c r="B594" s="144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  <c r="AB594" s="144"/>
      <c r="AC594" s="144"/>
      <c r="AD594" s="144"/>
      <c r="AE594" s="144"/>
      <c r="AF594" s="144"/>
      <c r="AG594" s="144"/>
      <c r="AH594" s="144"/>
      <c r="AI594" s="144"/>
      <c r="AJ594" s="144"/>
      <c r="AK594" s="144"/>
      <c r="AL594" s="144"/>
      <c r="AM594" s="144"/>
      <c r="AN594" s="144"/>
      <c r="AO594" s="144"/>
      <c r="AP594" s="144"/>
    </row>
    <row r="595" spans="1:42" ht="15.75">
      <c r="A595" s="12"/>
      <c r="B595" s="144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  <c r="AB595" s="144"/>
      <c r="AC595" s="144"/>
      <c r="AD595" s="144"/>
      <c r="AE595" s="144"/>
      <c r="AF595" s="144"/>
      <c r="AG595" s="144"/>
      <c r="AH595" s="144"/>
      <c r="AI595" s="144"/>
      <c r="AJ595" s="144"/>
      <c r="AK595" s="144"/>
      <c r="AL595" s="144"/>
      <c r="AM595" s="144"/>
      <c r="AN595" s="144"/>
      <c r="AO595" s="144"/>
      <c r="AP595" s="144"/>
    </row>
    <row r="596" spans="1:42" ht="15.75">
      <c r="A596" s="12"/>
      <c r="B596" s="144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  <c r="AB596" s="144"/>
      <c r="AC596" s="144"/>
      <c r="AD596" s="144"/>
      <c r="AE596" s="144"/>
      <c r="AF596" s="144"/>
      <c r="AG596" s="144"/>
      <c r="AH596" s="144"/>
      <c r="AI596" s="144"/>
      <c r="AJ596" s="144"/>
      <c r="AK596" s="144"/>
      <c r="AL596" s="144"/>
      <c r="AM596" s="144"/>
      <c r="AN596" s="144"/>
      <c r="AO596" s="144"/>
      <c r="AP596" s="144"/>
    </row>
    <row r="597" spans="1:42" ht="15.75">
      <c r="A597" s="12"/>
      <c r="B597" s="144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  <c r="AB597" s="144"/>
      <c r="AC597" s="144"/>
      <c r="AD597" s="144"/>
      <c r="AE597" s="144"/>
      <c r="AF597" s="144"/>
      <c r="AG597" s="144"/>
      <c r="AH597" s="144"/>
      <c r="AI597" s="144"/>
      <c r="AJ597" s="144"/>
      <c r="AK597" s="144"/>
      <c r="AL597" s="144"/>
      <c r="AM597" s="144"/>
      <c r="AN597" s="144"/>
      <c r="AO597" s="144"/>
      <c r="AP597" s="144"/>
    </row>
    <row r="598" spans="1:42" ht="15.75">
      <c r="A598" s="12"/>
      <c r="B598" s="144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  <c r="AB598" s="144"/>
      <c r="AC598" s="144"/>
      <c r="AD598" s="144"/>
      <c r="AE598" s="144"/>
      <c r="AF598" s="144"/>
      <c r="AG598" s="144"/>
      <c r="AH598" s="144"/>
      <c r="AI598" s="144"/>
      <c r="AJ598" s="144"/>
      <c r="AK598" s="144"/>
      <c r="AL598" s="144"/>
      <c r="AM598" s="144"/>
      <c r="AN598" s="144"/>
      <c r="AO598" s="144"/>
      <c r="AP598" s="144"/>
    </row>
    <row r="599" spans="1:42" ht="15.75">
      <c r="A599" s="12"/>
      <c r="B599" s="144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  <c r="AB599" s="144"/>
      <c r="AC599" s="144"/>
      <c r="AD599" s="144"/>
      <c r="AE599" s="144"/>
      <c r="AF599" s="144"/>
      <c r="AG599" s="144"/>
      <c r="AH599" s="144"/>
      <c r="AI599" s="144"/>
      <c r="AJ599" s="144"/>
      <c r="AK599" s="144"/>
      <c r="AL599" s="144"/>
      <c r="AM599" s="144"/>
      <c r="AN599" s="144"/>
      <c r="AO599" s="144"/>
      <c r="AP599" s="144"/>
    </row>
    <row r="600" spans="1:42" ht="15.75">
      <c r="A600" s="12"/>
      <c r="B600" s="144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  <c r="AB600" s="144"/>
      <c r="AC600" s="144"/>
      <c r="AD600" s="144"/>
      <c r="AE600" s="144"/>
      <c r="AF600" s="144"/>
      <c r="AG600" s="144"/>
      <c r="AH600" s="144"/>
      <c r="AI600" s="144"/>
      <c r="AJ600" s="144"/>
      <c r="AK600" s="144"/>
      <c r="AL600" s="144"/>
      <c r="AM600" s="144"/>
      <c r="AN600" s="144"/>
      <c r="AO600" s="144"/>
      <c r="AP600" s="144"/>
    </row>
    <row r="601" spans="1:42" ht="15.75">
      <c r="A601" s="12"/>
      <c r="B601" s="144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  <c r="AB601" s="144"/>
      <c r="AC601" s="144"/>
      <c r="AD601" s="144"/>
      <c r="AE601" s="144"/>
      <c r="AF601" s="144"/>
      <c r="AG601" s="144"/>
      <c r="AH601" s="144"/>
      <c r="AI601" s="144"/>
      <c r="AJ601" s="144"/>
      <c r="AK601" s="144"/>
      <c r="AL601" s="144"/>
      <c r="AM601" s="144"/>
      <c r="AN601" s="144"/>
      <c r="AO601" s="144"/>
      <c r="AP601" s="144"/>
    </row>
    <row r="602" spans="1:42" ht="15.75">
      <c r="A602" s="12"/>
      <c r="B602" s="144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  <c r="AB602" s="144"/>
      <c r="AC602" s="144"/>
      <c r="AD602" s="144"/>
      <c r="AE602" s="144"/>
      <c r="AF602" s="144"/>
      <c r="AG602" s="144"/>
      <c r="AH602" s="144"/>
      <c r="AI602" s="144"/>
      <c r="AJ602" s="144"/>
      <c r="AK602" s="144"/>
      <c r="AL602" s="144"/>
      <c r="AM602" s="144"/>
      <c r="AN602" s="144"/>
      <c r="AO602" s="144"/>
      <c r="AP602" s="144"/>
    </row>
    <row r="603" spans="1:42" ht="15.75">
      <c r="A603" s="12"/>
      <c r="B603" s="144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  <c r="AB603" s="144"/>
      <c r="AC603" s="144"/>
      <c r="AD603" s="144"/>
      <c r="AE603" s="144"/>
      <c r="AF603" s="144"/>
      <c r="AG603" s="144"/>
      <c r="AH603" s="144"/>
      <c r="AI603" s="144"/>
      <c r="AJ603" s="144"/>
      <c r="AK603" s="144"/>
      <c r="AL603" s="144"/>
      <c r="AM603" s="144"/>
      <c r="AN603" s="144"/>
      <c r="AO603" s="144"/>
      <c r="AP603" s="144"/>
    </row>
    <row r="604" spans="1:42" ht="15.75">
      <c r="A604" s="12"/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  <c r="S604" s="144"/>
      <c r="T604" s="144"/>
      <c r="U604" s="144"/>
      <c r="V604" s="144"/>
      <c r="W604" s="144"/>
      <c r="X604" s="144"/>
      <c r="Y604" s="144"/>
      <c r="Z604" s="144"/>
      <c r="AA604" s="144"/>
      <c r="AB604" s="144"/>
      <c r="AC604" s="144"/>
      <c r="AD604" s="144"/>
      <c r="AE604" s="144"/>
      <c r="AF604" s="144"/>
      <c r="AG604" s="144"/>
      <c r="AH604" s="144"/>
      <c r="AI604" s="144"/>
      <c r="AJ604" s="144"/>
      <c r="AK604" s="144"/>
      <c r="AL604" s="144"/>
      <c r="AM604" s="144"/>
      <c r="AN604" s="144"/>
      <c r="AO604" s="144"/>
      <c r="AP604" s="144"/>
    </row>
    <row r="605" spans="1:42" ht="15.75">
      <c r="A605" s="12"/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</row>
    <row r="606" spans="1:42" ht="15.75">
      <c r="A606" s="12"/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</row>
    <row r="607" spans="1:42" ht="15.75">
      <c r="A607" s="12"/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</row>
    <row r="608" spans="1:42" ht="15.75">
      <c r="A608" s="12"/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</row>
    <row r="609" spans="1:42" ht="15.75">
      <c r="A609" s="12"/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</row>
    <row r="610" spans="1:42" ht="15.75">
      <c r="A610" s="12"/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</row>
    <row r="611" spans="1:42" ht="15.75">
      <c r="A611" s="12"/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</row>
    <row r="612" spans="1:42" ht="15.75">
      <c r="A612" s="12"/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</row>
    <row r="613" spans="1:42" ht="15.75">
      <c r="A613" s="12"/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</row>
    <row r="614" spans="1:42" ht="15.75">
      <c r="A614" s="12"/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</row>
    <row r="615" spans="1:42" ht="15.75">
      <c r="A615" s="12"/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</row>
    <row r="616" spans="1:42" ht="15.75">
      <c r="A616" s="12"/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</row>
    <row r="617" spans="1:42" ht="15.75">
      <c r="A617" s="12"/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</row>
    <row r="618" spans="1:42" ht="15.75">
      <c r="A618" s="12"/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</row>
    <row r="619" spans="1:42" ht="15.75">
      <c r="A619" s="12"/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</row>
    <row r="620" spans="1:42" ht="15.75">
      <c r="A620" s="12"/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</row>
    <row r="621" spans="1:42" ht="15.75">
      <c r="A621" s="12"/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</row>
    <row r="622" spans="1:42" ht="15.75">
      <c r="A622" s="12"/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</row>
    <row r="623" spans="1:42" ht="15.75">
      <c r="A623" s="12"/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</row>
    <row r="624" spans="1:42" ht="15.75">
      <c r="A624" s="12"/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</row>
    <row r="625" spans="1:42" ht="15.75">
      <c r="A625" s="12"/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</row>
    <row r="626" spans="1:42" ht="15.75">
      <c r="A626" s="12"/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</row>
    <row r="627" spans="1:42" ht="15.75">
      <c r="A627" s="12"/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</row>
    <row r="628" spans="1:42" ht="15.75">
      <c r="A628" s="12"/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</row>
    <row r="629" spans="1:42" ht="15.75">
      <c r="A629" s="12"/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</row>
    <row r="630" spans="1:42" ht="15.75">
      <c r="A630" s="12"/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</row>
    <row r="631" spans="1:42" ht="15.75">
      <c r="A631" s="12"/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</row>
    <row r="632" spans="1:42" ht="15.75">
      <c r="A632" s="12"/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</row>
    <row r="633" spans="1:42" ht="15.75">
      <c r="A633" s="12"/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</row>
    <row r="634" spans="1:42" ht="15.75">
      <c r="A634" s="12"/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</row>
    <row r="635" spans="1:42" ht="15.75">
      <c r="A635" s="12"/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</row>
    <row r="636" spans="1:42" ht="15.75">
      <c r="A636" s="12"/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</row>
    <row r="637" spans="1:42" ht="15.75">
      <c r="A637" s="12"/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</row>
    <row r="638" spans="1:42" ht="15.75">
      <c r="A638" s="12"/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</row>
    <row r="639" spans="1:42" ht="15.75">
      <c r="A639" s="12"/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</row>
    <row r="640" spans="1:42" ht="15.75">
      <c r="A640" s="12"/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</row>
    <row r="641" spans="1:42" ht="15.75">
      <c r="A641" s="12"/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</row>
    <row r="642" spans="1:42" ht="15.75">
      <c r="A642" s="12"/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</row>
    <row r="643" spans="1:42" ht="15.75">
      <c r="A643" s="12"/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</row>
    <row r="644" spans="1:42" ht="15.75">
      <c r="A644" s="12"/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</row>
    <row r="645" spans="1:42" ht="15.75">
      <c r="A645" s="12"/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</row>
    <row r="646" spans="1:42" ht="15.75">
      <c r="A646" s="12"/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</row>
    <row r="647" spans="1:42" ht="15.75">
      <c r="A647" s="12"/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</row>
    <row r="648" spans="1:42" ht="15.75">
      <c r="A648" s="12"/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</row>
    <row r="649" spans="1:42" ht="15.75">
      <c r="A649" s="12"/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</row>
    <row r="650" spans="1:42" ht="15.75">
      <c r="A650" s="12"/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</row>
    <row r="651" spans="1:42" ht="15.75">
      <c r="A651" s="12"/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</row>
    <row r="652" spans="1:42" ht="15.75">
      <c r="A652" s="12"/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</row>
    <row r="653" spans="1:42" ht="15.75">
      <c r="A653" s="12"/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</row>
    <row r="654" spans="1:42" ht="15.75">
      <c r="A654" s="12"/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</row>
    <row r="655" spans="1:42" ht="15.75">
      <c r="A655" s="12"/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</row>
    <row r="656" spans="1:42" ht="15.75">
      <c r="A656" s="12"/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</row>
    <row r="657" spans="1:42" ht="15.75">
      <c r="A657" s="12"/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</row>
    <row r="658" spans="1:42" ht="15.75">
      <c r="A658" s="12"/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</row>
    <row r="659" spans="1:42" ht="15.75">
      <c r="A659" s="12"/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</row>
    <row r="660" spans="1:42" ht="15.75">
      <c r="A660" s="12"/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</row>
    <row r="661" spans="1:42" ht="15.75">
      <c r="A661" s="12"/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</row>
    <row r="662" spans="1:42" ht="15.75">
      <c r="A662" s="12"/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</row>
    <row r="663" spans="1:42" ht="15.75">
      <c r="A663" s="12"/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</row>
    <row r="664" spans="1:42" ht="15.75">
      <c r="A664" s="12"/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</row>
    <row r="665" spans="1:42" ht="15.75">
      <c r="A665" s="12"/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</row>
    <row r="666" spans="1:42" ht="15.75">
      <c r="A666" s="12"/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</row>
    <row r="667" spans="1:42" ht="15.75">
      <c r="A667" s="12"/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</row>
    <row r="668" spans="1:42" ht="15.75">
      <c r="A668" s="12"/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</row>
    <row r="669" spans="1:42" ht="15.75">
      <c r="A669" s="12"/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</row>
    <row r="670" spans="1:42" ht="15.75">
      <c r="A670" s="12"/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</row>
    <row r="671" spans="1:42" ht="15.75">
      <c r="A671" s="12"/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</row>
    <row r="672" spans="1:42" ht="15.75">
      <c r="A672" s="12"/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</row>
    <row r="673" spans="1:42" ht="15.75">
      <c r="A673" s="12"/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</row>
    <row r="674" spans="1:42" ht="15.75">
      <c r="A674" s="12"/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</row>
    <row r="675" spans="1:42" ht="15.75">
      <c r="A675" s="12"/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</row>
    <row r="676" spans="1:42" ht="15.75">
      <c r="A676" s="12"/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</row>
    <row r="677" spans="1:42" ht="15.75">
      <c r="A677" s="12"/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</row>
    <row r="678" spans="1:42" ht="15.75">
      <c r="A678" s="12"/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</row>
    <row r="679" spans="1:42" ht="15.75">
      <c r="A679" s="12"/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</row>
    <row r="680" spans="1:42" ht="15.75">
      <c r="A680" s="12"/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</row>
    <row r="681" spans="1:42" ht="15.75">
      <c r="A681" s="12"/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</row>
    <row r="682" spans="1:42" ht="15.75">
      <c r="A682" s="12"/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</row>
    <row r="683" spans="1:42" ht="15.75">
      <c r="A683" s="12"/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</row>
    <row r="684" spans="1:42" ht="15.75">
      <c r="A684" s="12"/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</row>
    <row r="685" spans="1:42" ht="15.75">
      <c r="A685" s="12"/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</row>
    <row r="686" spans="1:42" ht="15.75">
      <c r="A686" s="12"/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</row>
    <row r="687" spans="1:42" ht="15.75">
      <c r="A687" s="12"/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</row>
    <row r="688" spans="1:42" ht="15.75">
      <c r="A688" s="12"/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</row>
    <row r="689" spans="1:42" ht="15.75">
      <c r="A689" s="12"/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</row>
    <row r="690" spans="1:42" ht="15.75">
      <c r="A690" s="12"/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</row>
    <row r="691" spans="1:42" ht="15.75">
      <c r="A691" s="12"/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</row>
    <row r="692" spans="1:42" ht="15.75">
      <c r="A692" s="12"/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</row>
    <row r="693" spans="1:42" ht="15.75">
      <c r="A693" s="12"/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</row>
    <row r="694" spans="1:42" ht="15.75">
      <c r="A694" s="12"/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</row>
    <row r="695" spans="1:42" ht="15.75">
      <c r="A695" s="12"/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</row>
    <row r="696" spans="1:42" ht="15.75">
      <c r="A696" s="12"/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</row>
    <row r="697" spans="1:42" ht="15.75">
      <c r="A697" s="12"/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</row>
    <row r="698" spans="1:42" ht="15.75">
      <c r="A698" s="12"/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</row>
    <row r="699" spans="1:42" ht="15.75">
      <c r="A699" s="12"/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</row>
    <row r="700" spans="1:42" ht="15.75">
      <c r="A700" s="12"/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</row>
    <row r="701" spans="1:42" ht="15.75">
      <c r="A701" s="12"/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</row>
    <row r="702" spans="1:42" ht="15.75">
      <c r="A702" s="12"/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</row>
    <row r="703" spans="1:42" ht="15.75">
      <c r="A703" s="12"/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</row>
    <row r="704" spans="1:42" ht="15.75">
      <c r="A704" s="12"/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</row>
    <row r="705" spans="1:42" ht="15.75">
      <c r="A705" s="12"/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</row>
    <row r="706" spans="1:42" ht="15.75">
      <c r="A706" s="12"/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</row>
    <row r="707" spans="1:42" ht="15.75">
      <c r="A707" s="12"/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</row>
    <row r="708" spans="1:42" ht="15.75">
      <c r="A708" s="12"/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</row>
    <row r="709" spans="1:42" ht="15.75">
      <c r="A709" s="12"/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</row>
    <row r="710" spans="1:42" ht="15.75">
      <c r="A710" s="12"/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</row>
    <row r="711" spans="1:42" ht="15.75">
      <c r="A711" s="12"/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</row>
    <row r="712" spans="1:42" ht="15.75">
      <c r="A712" s="12"/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</row>
    <row r="713" spans="1:42" ht="15.75">
      <c r="A713" s="12"/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</row>
    <row r="714" spans="1:42" ht="15.75">
      <c r="A714" s="12"/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</row>
    <row r="715" spans="1:42" ht="15.75">
      <c r="A715" s="12"/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</row>
    <row r="716" spans="1:42" ht="15.75">
      <c r="A716" s="12"/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</row>
    <row r="717" spans="1:42" ht="15.75">
      <c r="A717" s="12"/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</row>
    <row r="718" spans="1:42" ht="15.75">
      <c r="A718" s="12"/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</row>
    <row r="719" spans="1:42" ht="15.75">
      <c r="A719" s="12"/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</row>
    <row r="720" spans="1:42" ht="15.75">
      <c r="A720" s="12"/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</row>
    <row r="721" spans="1:42" ht="15.75">
      <c r="A721" s="12"/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</row>
    <row r="722" spans="1:42" ht="15.75">
      <c r="A722" s="12"/>
      <c r="B722" s="144"/>
      <c r="C722" s="144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  <c r="AJ722" s="144"/>
      <c r="AK722" s="144"/>
      <c r="AL722" s="144"/>
      <c r="AM722" s="144"/>
      <c r="AN722" s="144"/>
      <c r="AO722" s="144"/>
      <c r="AP722" s="144"/>
    </row>
    <row r="723" spans="1:42" ht="15.75">
      <c r="A723" s="12"/>
      <c r="B723" s="144"/>
      <c r="C723" s="144"/>
      <c r="D723" s="144"/>
      <c r="E723" s="144"/>
      <c r="F723" s="144"/>
      <c r="G723" s="144"/>
      <c r="H723" s="144"/>
      <c r="I723" s="144"/>
      <c r="J723" s="144"/>
      <c r="K723" s="144"/>
      <c r="L723" s="144"/>
      <c r="M723" s="144"/>
      <c r="N723" s="144"/>
      <c r="O723" s="144"/>
      <c r="P723" s="144"/>
      <c r="Q723" s="144"/>
      <c r="R723" s="144"/>
      <c r="S723" s="144"/>
      <c r="T723" s="144"/>
      <c r="U723" s="144"/>
      <c r="V723" s="144"/>
      <c r="W723" s="144"/>
      <c r="X723" s="144"/>
      <c r="Y723" s="144"/>
      <c r="Z723" s="144"/>
      <c r="AA723" s="144"/>
      <c r="AB723" s="144"/>
      <c r="AC723" s="144"/>
      <c r="AD723" s="144"/>
      <c r="AE723" s="144"/>
      <c r="AF723" s="144"/>
      <c r="AG723" s="144"/>
      <c r="AH723" s="144"/>
      <c r="AI723" s="144"/>
      <c r="AJ723" s="144"/>
      <c r="AK723" s="144"/>
      <c r="AL723" s="144"/>
      <c r="AM723" s="144"/>
      <c r="AN723" s="144"/>
      <c r="AO723" s="144"/>
      <c r="AP723" s="144"/>
    </row>
    <row r="724" spans="1:42" ht="15.75">
      <c r="A724" s="12"/>
      <c r="B724" s="144"/>
      <c r="C724" s="144"/>
      <c r="D724" s="144"/>
      <c r="E724" s="144"/>
      <c r="F724" s="144"/>
      <c r="G724" s="144"/>
      <c r="H724" s="144"/>
      <c r="I724" s="144"/>
      <c r="J724" s="144"/>
      <c r="K724" s="144"/>
      <c r="L724" s="144"/>
      <c r="M724" s="144"/>
      <c r="N724" s="144"/>
      <c r="O724" s="144"/>
      <c r="P724" s="144"/>
      <c r="Q724" s="144"/>
      <c r="R724" s="144"/>
      <c r="S724" s="144"/>
      <c r="T724" s="144"/>
      <c r="U724" s="144"/>
      <c r="V724" s="144"/>
      <c r="W724" s="144"/>
      <c r="X724" s="144"/>
      <c r="Y724" s="144"/>
      <c r="Z724" s="144"/>
      <c r="AA724" s="144"/>
      <c r="AB724" s="144"/>
      <c r="AC724" s="144"/>
      <c r="AD724" s="144"/>
      <c r="AE724" s="144"/>
      <c r="AF724" s="144"/>
      <c r="AG724" s="144"/>
      <c r="AH724" s="144"/>
      <c r="AI724" s="144"/>
      <c r="AJ724" s="144"/>
      <c r="AK724" s="144"/>
      <c r="AL724" s="144"/>
      <c r="AM724" s="144"/>
      <c r="AN724" s="144"/>
      <c r="AO724" s="144"/>
      <c r="AP724" s="144"/>
    </row>
    <row r="725" spans="1:42" ht="15.75">
      <c r="A725" s="12"/>
      <c r="B725" s="144"/>
      <c r="C725" s="144"/>
      <c r="D725" s="144"/>
      <c r="E725" s="144"/>
      <c r="F725" s="144"/>
      <c r="G725" s="144"/>
      <c r="H725" s="144"/>
      <c r="I725" s="144"/>
      <c r="J725" s="144"/>
      <c r="K725" s="144"/>
      <c r="L725" s="144"/>
      <c r="M725" s="144"/>
      <c r="N725" s="144"/>
      <c r="O725" s="144"/>
      <c r="P725" s="144"/>
      <c r="Q725" s="144"/>
      <c r="R725" s="144"/>
      <c r="S725" s="144"/>
      <c r="T725" s="144"/>
      <c r="U725" s="144"/>
      <c r="V725" s="144"/>
      <c r="W725" s="144"/>
      <c r="X725" s="144"/>
      <c r="Y725" s="144"/>
      <c r="Z725" s="144"/>
      <c r="AA725" s="144"/>
      <c r="AB725" s="144"/>
      <c r="AC725" s="144"/>
      <c r="AD725" s="144"/>
      <c r="AE725" s="144"/>
      <c r="AF725" s="144"/>
      <c r="AG725" s="144"/>
      <c r="AH725" s="144"/>
      <c r="AI725" s="144"/>
      <c r="AJ725" s="144"/>
      <c r="AK725" s="144"/>
      <c r="AL725" s="144"/>
      <c r="AM725" s="144"/>
      <c r="AN725" s="144"/>
      <c r="AO725" s="144"/>
      <c r="AP725" s="144"/>
    </row>
    <row r="726" spans="1:42" ht="15.75">
      <c r="A726" s="12"/>
      <c r="B726" s="144"/>
      <c r="C726" s="144"/>
      <c r="D726" s="144"/>
      <c r="E726" s="144"/>
      <c r="F726" s="144"/>
      <c r="G726" s="144"/>
      <c r="H726" s="144"/>
      <c r="I726" s="144"/>
      <c r="J726" s="144"/>
      <c r="K726" s="144"/>
      <c r="L726" s="144"/>
      <c r="M726" s="144"/>
      <c r="N726" s="144"/>
      <c r="O726" s="144"/>
      <c r="P726" s="144"/>
      <c r="Q726" s="144"/>
      <c r="R726" s="144"/>
      <c r="S726" s="144"/>
      <c r="T726" s="144"/>
      <c r="U726" s="144"/>
      <c r="V726" s="144"/>
      <c r="W726" s="144"/>
      <c r="X726" s="144"/>
      <c r="Y726" s="144"/>
      <c r="Z726" s="144"/>
      <c r="AA726" s="144"/>
      <c r="AB726" s="144"/>
      <c r="AC726" s="144"/>
      <c r="AD726" s="144"/>
      <c r="AE726" s="144"/>
      <c r="AF726" s="144"/>
      <c r="AG726" s="144"/>
      <c r="AH726" s="144"/>
      <c r="AI726" s="144"/>
      <c r="AJ726" s="144"/>
      <c r="AK726" s="144"/>
      <c r="AL726" s="144"/>
      <c r="AM726" s="144"/>
      <c r="AN726" s="144"/>
      <c r="AO726" s="144"/>
      <c r="AP726" s="144"/>
    </row>
    <row r="727" spans="1:42" ht="15.75">
      <c r="A727" s="12"/>
      <c r="B727" s="144"/>
      <c r="C727" s="144"/>
      <c r="D727" s="144"/>
      <c r="E727" s="144"/>
      <c r="F727" s="144"/>
      <c r="G727" s="144"/>
      <c r="H727" s="144"/>
      <c r="I727" s="144"/>
      <c r="J727" s="144"/>
      <c r="K727" s="144"/>
      <c r="L727" s="144"/>
      <c r="M727" s="144"/>
      <c r="N727" s="144"/>
      <c r="O727" s="144"/>
      <c r="P727" s="144"/>
      <c r="Q727" s="144"/>
      <c r="R727" s="144"/>
      <c r="S727" s="144"/>
      <c r="T727" s="144"/>
      <c r="U727" s="144"/>
      <c r="V727" s="144"/>
      <c r="W727" s="144"/>
      <c r="X727" s="144"/>
      <c r="Y727" s="144"/>
      <c r="Z727" s="144"/>
      <c r="AA727" s="144"/>
      <c r="AB727" s="144"/>
      <c r="AC727" s="144"/>
      <c r="AD727" s="144"/>
      <c r="AE727" s="144"/>
      <c r="AF727" s="144"/>
      <c r="AG727" s="144"/>
      <c r="AH727" s="144"/>
      <c r="AI727" s="144"/>
      <c r="AJ727" s="144"/>
      <c r="AK727" s="144"/>
      <c r="AL727" s="144"/>
      <c r="AM727" s="144"/>
      <c r="AN727" s="144"/>
      <c r="AO727" s="144"/>
      <c r="AP727" s="144"/>
    </row>
    <row r="728" spans="1:42" ht="15.75">
      <c r="A728" s="12"/>
      <c r="B728" s="144"/>
      <c r="C728" s="144"/>
      <c r="D728" s="144"/>
      <c r="E728" s="144"/>
      <c r="F728" s="144"/>
      <c r="G728" s="144"/>
      <c r="H728" s="144"/>
      <c r="I728" s="144"/>
      <c r="J728" s="144"/>
      <c r="K728" s="144"/>
      <c r="L728" s="144"/>
      <c r="M728" s="144"/>
      <c r="N728" s="144"/>
      <c r="O728" s="144"/>
      <c r="P728" s="144"/>
      <c r="Q728" s="144"/>
      <c r="R728" s="144"/>
      <c r="S728" s="144"/>
      <c r="T728" s="144"/>
      <c r="U728" s="144"/>
      <c r="V728" s="144"/>
      <c r="W728" s="144"/>
      <c r="X728" s="144"/>
      <c r="Y728" s="144"/>
      <c r="Z728" s="144"/>
      <c r="AA728" s="144"/>
      <c r="AB728" s="144"/>
      <c r="AC728" s="144"/>
      <c r="AD728" s="144"/>
      <c r="AE728" s="144"/>
      <c r="AF728" s="144"/>
      <c r="AG728" s="144"/>
      <c r="AH728" s="144"/>
      <c r="AI728" s="144"/>
      <c r="AJ728" s="144"/>
      <c r="AK728" s="144"/>
      <c r="AL728" s="144"/>
      <c r="AM728" s="144"/>
      <c r="AN728" s="144"/>
      <c r="AO728" s="144"/>
      <c r="AP728" s="144"/>
    </row>
    <row r="729" spans="1:42" ht="15.75">
      <c r="A729" s="12"/>
      <c r="B729" s="144"/>
      <c r="C729" s="144"/>
      <c r="D729" s="144"/>
      <c r="E729" s="144"/>
      <c r="F729" s="144"/>
      <c r="G729" s="144"/>
      <c r="H729" s="144"/>
      <c r="I729" s="144"/>
      <c r="J729" s="144"/>
      <c r="K729" s="144"/>
      <c r="L729" s="144"/>
      <c r="M729" s="144"/>
      <c r="N729" s="144"/>
      <c r="O729" s="144"/>
      <c r="P729" s="144"/>
      <c r="Q729" s="144"/>
      <c r="R729" s="144"/>
      <c r="S729" s="144"/>
      <c r="T729" s="144"/>
      <c r="U729" s="144"/>
      <c r="V729" s="144"/>
      <c r="W729" s="144"/>
      <c r="X729" s="144"/>
      <c r="Y729" s="144"/>
      <c r="Z729" s="144"/>
      <c r="AA729" s="144"/>
      <c r="AB729" s="144"/>
      <c r="AC729" s="144"/>
      <c r="AD729" s="144"/>
      <c r="AE729" s="144"/>
      <c r="AF729" s="144"/>
      <c r="AG729" s="144"/>
      <c r="AH729" s="144"/>
      <c r="AI729" s="144"/>
      <c r="AJ729" s="144"/>
      <c r="AK729" s="144"/>
      <c r="AL729" s="144"/>
      <c r="AM729" s="144"/>
      <c r="AN729" s="144"/>
      <c r="AO729" s="144"/>
      <c r="AP729" s="144"/>
    </row>
    <row r="730" spans="1:42" ht="15.75">
      <c r="A730" s="12"/>
      <c r="B730" s="144"/>
      <c r="C730" s="144"/>
      <c r="D730" s="144"/>
      <c r="E730" s="144"/>
      <c r="F730" s="144"/>
      <c r="G730" s="144"/>
      <c r="H730" s="144"/>
      <c r="I730" s="144"/>
      <c r="J730" s="144"/>
      <c r="K730" s="144"/>
      <c r="L730" s="144"/>
      <c r="M730" s="144"/>
      <c r="N730" s="144"/>
      <c r="O730" s="144"/>
      <c r="P730" s="144"/>
      <c r="Q730" s="144"/>
      <c r="R730" s="144"/>
      <c r="S730" s="144"/>
      <c r="T730" s="144"/>
      <c r="U730" s="144"/>
      <c r="V730" s="144"/>
      <c r="W730" s="144"/>
      <c r="X730" s="144"/>
      <c r="Y730" s="144"/>
      <c r="Z730" s="144"/>
      <c r="AA730" s="144"/>
      <c r="AB730" s="144"/>
      <c r="AC730" s="144"/>
      <c r="AD730" s="144"/>
      <c r="AE730" s="144"/>
      <c r="AF730" s="144"/>
      <c r="AG730" s="144"/>
      <c r="AH730" s="144"/>
      <c r="AI730" s="144"/>
      <c r="AJ730" s="144"/>
      <c r="AK730" s="144"/>
      <c r="AL730" s="144"/>
      <c r="AM730" s="144"/>
      <c r="AN730" s="144"/>
      <c r="AO730" s="144"/>
      <c r="AP730" s="144"/>
    </row>
    <row r="731" spans="1:42" ht="15.75">
      <c r="A731" s="12"/>
      <c r="B731" s="144"/>
      <c r="C731" s="144"/>
      <c r="D731" s="144"/>
      <c r="E731" s="144"/>
      <c r="F731" s="144"/>
      <c r="G731" s="144"/>
      <c r="H731" s="144"/>
      <c r="I731" s="144"/>
      <c r="J731" s="144"/>
      <c r="K731" s="144"/>
      <c r="L731" s="144"/>
      <c r="M731" s="144"/>
      <c r="N731" s="144"/>
      <c r="O731" s="144"/>
      <c r="P731" s="144"/>
      <c r="Q731" s="144"/>
      <c r="R731" s="144"/>
      <c r="S731" s="144"/>
      <c r="T731" s="144"/>
      <c r="U731" s="144"/>
      <c r="V731" s="144"/>
      <c r="W731" s="144"/>
      <c r="X731" s="144"/>
      <c r="Y731" s="144"/>
      <c r="Z731" s="144"/>
      <c r="AA731" s="144"/>
      <c r="AB731" s="144"/>
      <c r="AC731" s="144"/>
      <c r="AD731" s="144"/>
      <c r="AE731" s="144"/>
      <c r="AF731" s="144"/>
      <c r="AG731" s="144"/>
      <c r="AH731" s="144"/>
      <c r="AI731" s="144"/>
      <c r="AJ731" s="144"/>
      <c r="AK731" s="144"/>
      <c r="AL731" s="144"/>
      <c r="AM731" s="144"/>
      <c r="AN731" s="144"/>
      <c r="AO731" s="144"/>
      <c r="AP731" s="144"/>
    </row>
    <row r="732" spans="1:42" ht="15.75">
      <c r="A732" s="12"/>
      <c r="B732" s="144"/>
      <c r="C732" s="144"/>
      <c r="D732" s="144"/>
      <c r="E732" s="144"/>
      <c r="F732" s="144"/>
      <c r="G732" s="144"/>
      <c r="H732" s="144"/>
      <c r="I732" s="144"/>
      <c r="J732" s="144"/>
      <c r="K732" s="144"/>
      <c r="L732" s="144"/>
      <c r="M732" s="144"/>
      <c r="N732" s="144"/>
      <c r="O732" s="144"/>
      <c r="P732" s="144"/>
      <c r="Q732" s="144"/>
      <c r="R732" s="144"/>
      <c r="S732" s="144"/>
      <c r="T732" s="144"/>
      <c r="U732" s="144"/>
      <c r="V732" s="144"/>
      <c r="W732" s="144"/>
      <c r="X732" s="144"/>
      <c r="Y732" s="144"/>
      <c r="Z732" s="144"/>
      <c r="AA732" s="144"/>
      <c r="AB732" s="144"/>
      <c r="AC732" s="144"/>
      <c r="AD732" s="144"/>
      <c r="AE732" s="144"/>
      <c r="AF732" s="144"/>
      <c r="AG732" s="144"/>
      <c r="AH732" s="144"/>
      <c r="AI732" s="144"/>
      <c r="AJ732" s="144"/>
      <c r="AK732" s="144"/>
      <c r="AL732" s="144"/>
      <c r="AM732" s="144"/>
      <c r="AN732" s="144"/>
      <c r="AO732" s="144"/>
      <c r="AP732" s="144"/>
    </row>
    <row r="733" spans="1:42" ht="15.75">
      <c r="A733" s="12"/>
      <c r="B733" s="144"/>
      <c r="C733" s="144"/>
      <c r="D733" s="144"/>
      <c r="E733" s="144"/>
      <c r="F733" s="144"/>
      <c r="G733" s="144"/>
      <c r="H733" s="144"/>
      <c r="I733" s="144"/>
      <c r="J733" s="144"/>
      <c r="K733" s="144"/>
      <c r="L733" s="144"/>
      <c r="M733" s="144"/>
      <c r="N733" s="144"/>
      <c r="O733" s="144"/>
      <c r="P733" s="144"/>
      <c r="Q733" s="144"/>
      <c r="R733" s="144"/>
      <c r="S733" s="144"/>
      <c r="T733" s="144"/>
      <c r="U733" s="144"/>
      <c r="V733" s="144"/>
      <c r="W733" s="144"/>
      <c r="X733" s="144"/>
      <c r="Y733" s="144"/>
      <c r="Z733" s="144"/>
      <c r="AA733" s="144"/>
      <c r="AB733" s="144"/>
      <c r="AC733" s="144"/>
      <c r="AD733" s="144"/>
      <c r="AE733" s="144"/>
      <c r="AF733" s="144"/>
      <c r="AG733" s="144"/>
      <c r="AH733" s="144"/>
      <c r="AI733" s="144"/>
      <c r="AJ733" s="144"/>
      <c r="AK733" s="144"/>
      <c r="AL733" s="144"/>
      <c r="AM733" s="144"/>
      <c r="AN733" s="144"/>
      <c r="AO733" s="144"/>
      <c r="AP733" s="144"/>
    </row>
    <row r="734" spans="1:42" ht="15.75">
      <c r="A734" s="12"/>
      <c r="B734" s="144"/>
      <c r="C734" s="144"/>
      <c r="D734" s="144"/>
      <c r="E734" s="144"/>
      <c r="F734" s="144"/>
      <c r="G734" s="144"/>
      <c r="H734" s="144"/>
      <c r="I734" s="144"/>
      <c r="J734" s="144"/>
      <c r="K734" s="144"/>
      <c r="L734" s="144"/>
      <c r="M734" s="144"/>
      <c r="N734" s="144"/>
      <c r="O734" s="144"/>
      <c r="P734" s="144"/>
      <c r="Q734" s="144"/>
      <c r="R734" s="144"/>
      <c r="S734" s="144"/>
      <c r="T734" s="144"/>
      <c r="U734" s="144"/>
      <c r="V734" s="144"/>
      <c r="W734" s="144"/>
      <c r="X734" s="144"/>
      <c r="Y734" s="144"/>
      <c r="Z734" s="144"/>
      <c r="AA734" s="144"/>
      <c r="AB734" s="144"/>
      <c r="AC734" s="144"/>
      <c r="AD734" s="144"/>
      <c r="AE734" s="144"/>
      <c r="AF734" s="144"/>
      <c r="AG734" s="144"/>
      <c r="AH734" s="144"/>
      <c r="AI734" s="144"/>
      <c r="AJ734" s="144"/>
      <c r="AK734" s="144"/>
      <c r="AL734" s="144"/>
      <c r="AM734" s="144"/>
      <c r="AN734" s="144"/>
      <c r="AO734" s="144"/>
      <c r="AP734" s="144"/>
    </row>
    <row r="735" spans="1:42" ht="15.75">
      <c r="A735" s="12"/>
      <c r="B735" s="144"/>
      <c r="C735" s="144"/>
      <c r="D735" s="144"/>
      <c r="E735" s="144"/>
      <c r="F735" s="144"/>
      <c r="G735" s="144"/>
      <c r="H735" s="144"/>
      <c r="I735" s="144"/>
      <c r="J735" s="144"/>
      <c r="K735" s="144"/>
      <c r="L735" s="144"/>
      <c r="M735" s="144"/>
      <c r="N735" s="144"/>
      <c r="O735" s="144"/>
      <c r="P735" s="144"/>
      <c r="Q735" s="144"/>
      <c r="R735" s="144"/>
      <c r="S735" s="144"/>
      <c r="T735" s="144"/>
      <c r="U735" s="144"/>
      <c r="V735" s="144"/>
      <c r="W735" s="144"/>
      <c r="X735" s="144"/>
      <c r="Y735" s="144"/>
      <c r="Z735" s="144"/>
      <c r="AA735" s="144"/>
      <c r="AB735" s="144"/>
      <c r="AC735" s="144"/>
      <c r="AD735" s="144"/>
      <c r="AE735" s="144"/>
      <c r="AF735" s="144"/>
      <c r="AG735" s="144"/>
      <c r="AH735" s="144"/>
      <c r="AI735" s="144"/>
      <c r="AJ735" s="144"/>
      <c r="AK735" s="144"/>
      <c r="AL735" s="144"/>
      <c r="AM735" s="144"/>
      <c r="AN735" s="144"/>
      <c r="AO735" s="144"/>
      <c r="AP735" s="144"/>
    </row>
    <row r="736" spans="1:42" ht="15.75">
      <c r="A736" s="12"/>
      <c r="B736" s="144"/>
      <c r="C736" s="144"/>
      <c r="D736" s="144"/>
      <c r="E736" s="144"/>
      <c r="F736" s="144"/>
      <c r="G736" s="144"/>
      <c r="H736" s="144"/>
      <c r="I736" s="144"/>
      <c r="J736" s="144"/>
      <c r="K736" s="144"/>
      <c r="L736" s="144"/>
      <c r="M736" s="144"/>
      <c r="N736" s="144"/>
      <c r="O736" s="144"/>
      <c r="P736" s="144"/>
      <c r="Q736" s="144"/>
      <c r="R736" s="144"/>
      <c r="S736" s="144"/>
      <c r="T736" s="144"/>
      <c r="U736" s="144"/>
      <c r="V736" s="144"/>
      <c r="W736" s="144"/>
      <c r="X736" s="144"/>
      <c r="Y736" s="144"/>
      <c r="Z736" s="144"/>
      <c r="AA736" s="144"/>
      <c r="AB736" s="144"/>
      <c r="AC736" s="144"/>
      <c r="AD736" s="144"/>
      <c r="AE736" s="144"/>
      <c r="AF736" s="144"/>
      <c r="AG736" s="144"/>
      <c r="AH736" s="144"/>
      <c r="AI736" s="144"/>
      <c r="AJ736" s="144"/>
      <c r="AK736" s="144"/>
      <c r="AL736" s="144"/>
      <c r="AM736" s="144"/>
      <c r="AN736" s="144"/>
      <c r="AO736" s="144"/>
      <c r="AP736" s="144"/>
    </row>
    <row r="737" spans="1:42" ht="15.75">
      <c r="A737" s="12"/>
      <c r="B737" s="144"/>
      <c r="C737" s="144"/>
      <c r="D737" s="144"/>
      <c r="E737" s="144"/>
      <c r="F737" s="144"/>
      <c r="G737" s="144"/>
      <c r="H737" s="144"/>
      <c r="I737" s="144"/>
      <c r="J737" s="144"/>
      <c r="K737" s="144"/>
      <c r="L737" s="144"/>
      <c r="M737" s="144"/>
      <c r="N737" s="144"/>
      <c r="O737" s="144"/>
      <c r="P737" s="144"/>
      <c r="Q737" s="144"/>
      <c r="R737" s="144"/>
      <c r="S737" s="144"/>
      <c r="T737" s="144"/>
      <c r="U737" s="144"/>
      <c r="V737" s="144"/>
      <c r="W737" s="144"/>
      <c r="X737" s="144"/>
      <c r="Y737" s="144"/>
      <c r="Z737" s="144"/>
      <c r="AA737" s="144"/>
      <c r="AB737" s="144"/>
      <c r="AC737" s="144"/>
      <c r="AD737" s="144"/>
      <c r="AE737" s="144"/>
      <c r="AF737" s="144"/>
      <c r="AG737" s="144"/>
      <c r="AH737" s="144"/>
      <c r="AI737" s="144"/>
      <c r="AJ737" s="144"/>
      <c r="AK737" s="144"/>
      <c r="AL737" s="144"/>
      <c r="AM737" s="144"/>
      <c r="AN737" s="144"/>
      <c r="AO737" s="144"/>
      <c r="AP737" s="144"/>
    </row>
    <row r="738" spans="1:42" ht="15.75">
      <c r="A738" s="12"/>
      <c r="B738" s="144"/>
      <c r="C738" s="144"/>
      <c r="D738" s="144"/>
      <c r="E738" s="144"/>
      <c r="F738" s="144"/>
      <c r="G738" s="144"/>
      <c r="H738" s="144"/>
      <c r="I738" s="144"/>
      <c r="J738" s="144"/>
      <c r="K738" s="144"/>
      <c r="L738" s="144"/>
      <c r="M738" s="144"/>
      <c r="N738" s="144"/>
      <c r="O738" s="144"/>
      <c r="P738" s="144"/>
      <c r="Q738" s="144"/>
      <c r="R738" s="144"/>
      <c r="S738" s="144"/>
      <c r="T738" s="144"/>
      <c r="U738" s="144"/>
      <c r="V738" s="144"/>
      <c r="W738" s="144"/>
      <c r="X738" s="144"/>
      <c r="Y738" s="144"/>
      <c r="Z738" s="144"/>
      <c r="AA738" s="144"/>
      <c r="AB738" s="144"/>
      <c r="AC738" s="144"/>
      <c r="AD738" s="144"/>
      <c r="AE738" s="144"/>
      <c r="AF738" s="144"/>
      <c r="AG738" s="144"/>
      <c r="AH738" s="144"/>
      <c r="AI738" s="144"/>
      <c r="AJ738" s="144"/>
      <c r="AK738" s="144"/>
      <c r="AL738" s="144"/>
      <c r="AM738" s="144"/>
      <c r="AN738" s="144"/>
      <c r="AO738" s="144"/>
      <c r="AP738" s="144"/>
    </row>
    <row r="739" spans="1:42" ht="15.75">
      <c r="A739" s="12"/>
      <c r="B739" s="144"/>
      <c r="C739" s="144"/>
      <c r="D739" s="144"/>
      <c r="E739" s="144"/>
      <c r="F739" s="144"/>
      <c r="G739" s="144"/>
      <c r="H739" s="144"/>
      <c r="I739" s="144"/>
      <c r="J739" s="144"/>
      <c r="K739" s="144"/>
      <c r="L739" s="144"/>
      <c r="M739" s="144"/>
      <c r="N739" s="144"/>
      <c r="O739" s="144"/>
      <c r="P739" s="144"/>
      <c r="Q739" s="144"/>
      <c r="R739" s="144"/>
      <c r="S739" s="144"/>
      <c r="T739" s="144"/>
      <c r="U739" s="144"/>
      <c r="V739" s="144"/>
      <c r="W739" s="144"/>
      <c r="X739" s="144"/>
      <c r="Y739" s="144"/>
      <c r="Z739" s="144"/>
      <c r="AA739" s="144"/>
      <c r="AB739" s="144"/>
      <c r="AC739" s="144"/>
      <c r="AD739" s="144"/>
      <c r="AE739" s="144"/>
      <c r="AF739" s="144"/>
      <c r="AG739" s="144"/>
      <c r="AH739" s="144"/>
      <c r="AI739" s="144"/>
      <c r="AJ739" s="144"/>
      <c r="AK739" s="144"/>
      <c r="AL739" s="144"/>
      <c r="AM739" s="144"/>
      <c r="AN739" s="144"/>
      <c r="AO739" s="144"/>
      <c r="AP739" s="144"/>
    </row>
    <row r="740" spans="1:42" ht="15.75">
      <c r="A740" s="12"/>
      <c r="B740" s="144"/>
      <c r="C740" s="144"/>
      <c r="D740" s="144"/>
      <c r="E740" s="144"/>
      <c r="F740" s="144"/>
      <c r="G740" s="144"/>
      <c r="H740" s="144"/>
      <c r="I740" s="144"/>
      <c r="J740" s="144"/>
      <c r="K740" s="144"/>
      <c r="L740" s="144"/>
      <c r="M740" s="144"/>
      <c r="N740" s="144"/>
      <c r="O740" s="144"/>
      <c r="P740" s="144"/>
      <c r="Q740" s="144"/>
      <c r="R740" s="144"/>
      <c r="S740" s="144"/>
      <c r="T740" s="144"/>
      <c r="U740" s="144"/>
      <c r="V740" s="144"/>
      <c r="W740" s="144"/>
      <c r="X740" s="144"/>
      <c r="Y740" s="144"/>
      <c r="Z740" s="144"/>
      <c r="AA740" s="144"/>
      <c r="AB740" s="144"/>
      <c r="AC740" s="144"/>
      <c r="AD740" s="144"/>
      <c r="AE740" s="144"/>
      <c r="AF740" s="144"/>
      <c r="AG740" s="144"/>
      <c r="AH740" s="144"/>
      <c r="AI740" s="144"/>
      <c r="AJ740" s="144"/>
      <c r="AK740" s="144"/>
      <c r="AL740" s="144"/>
      <c r="AM740" s="144"/>
      <c r="AN740" s="144"/>
      <c r="AO740" s="144"/>
      <c r="AP740" s="144"/>
    </row>
    <row r="741" spans="1:42" ht="15.75">
      <c r="A741" s="12"/>
      <c r="B741" s="144"/>
      <c r="C741" s="144"/>
      <c r="D741" s="144"/>
      <c r="E741" s="144"/>
      <c r="F741" s="144"/>
      <c r="G741" s="144"/>
      <c r="H741" s="144"/>
      <c r="I741" s="144"/>
      <c r="J741" s="144"/>
      <c r="K741" s="144"/>
      <c r="L741" s="144"/>
      <c r="M741" s="144"/>
      <c r="N741" s="144"/>
      <c r="O741" s="144"/>
      <c r="P741" s="144"/>
      <c r="Q741" s="144"/>
      <c r="R741" s="144"/>
      <c r="S741" s="144"/>
      <c r="T741" s="144"/>
      <c r="U741" s="144"/>
      <c r="V741" s="144"/>
      <c r="W741" s="144"/>
      <c r="X741" s="144"/>
      <c r="Y741" s="144"/>
      <c r="Z741" s="144"/>
      <c r="AA741" s="144"/>
      <c r="AB741" s="144"/>
      <c r="AC741" s="144"/>
      <c r="AD741" s="144"/>
      <c r="AE741" s="144"/>
      <c r="AF741" s="144"/>
      <c r="AG741" s="144"/>
      <c r="AH741" s="144"/>
      <c r="AI741" s="144"/>
      <c r="AJ741" s="144"/>
      <c r="AK741" s="144"/>
      <c r="AL741" s="144"/>
      <c r="AM741" s="144"/>
      <c r="AN741" s="144"/>
      <c r="AO741" s="144"/>
      <c r="AP741" s="144"/>
    </row>
    <row r="742" spans="1:42" ht="15.75">
      <c r="A742" s="12"/>
      <c r="B742" s="144"/>
      <c r="C742" s="144"/>
      <c r="D742" s="144"/>
      <c r="E742" s="144"/>
      <c r="F742" s="144"/>
      <c r="G742" s="144"/>
      <c r="H742" s="144"/>
      <c r="I742" s="144"/>
      <c r="J742" s="144"/>
      <c r="K742" s="144"/>
      <c r="L742" s="144"/>
      <c r="M742" s="144"/>
      <c r="N742" s="144"/>
      <c r="O742" s="144"/>
      <c r="P742" s="144"/>
      <c r="Q742" s="144"/>
      <c r="R742" s="144"/>
      <c r="S742" s="144"/>
      <c r="T742" s="144"/>
      <c r="U742" s="144"/>
      <c r="V742" s="144"/>
      <c r="W742" s="144"/>
      <c r="X742" s="144"/>
      <c r="Y742" s="144"/>
      <c r="Z742" s="144"/>
      <c r="AA742" s="144"/>
      <c r="AB742" s="144"/>
      <c r="AC742" s="144"/>
      <c r="AD742" s="144"/>
      <c r="AE742" s="144"/>
      <c r="AF742" s="144"/>
      <c r="AG742" s="144"/>
      <c r="AH742" s="144"/>
      <c r="AI742" s="144"/>
      <c r="AJ742" s="144"/>
      <c r="AK742" s="144"/>
      <c r="AL742" s="144"/>
      <c r="AM742" s="144"/>
      <c r="AN742" s="144"/>
      <c r="AO742" s="144"/>
      <c r="AP742" s="144"/>
    </row>
    <row r="743" spans="1:42" ht="15.75">
      <c r="A743" s="12"/>
      <c r="B743" s="144"/>
      <c r="C743" s="144"/>
      <c r="D743" s="144"/>
      <c r="E743" s="144"/>
      <c r="F743" s="144"/>
      <c r="G743" s="144"/>
      <c r="H743" s="144"/>
      <c r="I743" s="144"/>
      <c r="J743" s="144"/>
      <c r="K743" s="144"/>
      <c r="L743" s="144"/>
      <c r="M743" s="144"/>
      <c r="N743" s="144"/>
      <c r="O743" s="144"/>
      <c r="P743" s="144"/>
      <c r="Q743" s="144"/>
      <c r="R743" s="144"/>
      <c r="S743" s="144"/>
      <c r="T743" s="144"/>
      <c r="U743" s="144"/>
      <c r="V743" s="144"/>
      <c r="W743" s="144"/>
      <c r="X743" s="144"/>
      <c r="Y743" s="144"/>
      <c r="Z743" s="144"/>
      <c r="AA743" s="144"/>
      <c r="AB743" s="144"/>
      <c r="AC743" s="144"/>
      <c r="AD743" s="144"/>
      <c r="AE743" s="144"/>
      <c r="AF743" s="144"/>
      <c r="AG743" s="144"/>
      <c r="AH743" s="144"/>
      <c r="AI743" s="144"/>
      <c r="AJ743" s="144"/>
      <c r="AK743" s="144"/>
      <c r="AL743" s="144"/>
      <c r="AM743" s="144"/>
      <c r="AN743" s="144"/>
      <c r="AO743" s="144"/>
      <c r="AP743" s="144"/>
    </row>
    <row r="744" spans="1:42" ht="15.75">
      <c r="A744" s="12"/>
      <c r="B744" s="144"/>
      <c r="C744" s="144"/>
      <c r="D744" s="144"/>
      <c r="E744" s="144"/>
      <c r="F744" s="144"/>
      <c r="G744" s="144"/>
      <c r="H744" s="144"/>
      <c r="I744" s="144"/>
      <c r="J744" s="144"/>
      <c r="K744" s="144"/>
      <c r="L744" s="144"/>
      <c r="M744" s="144"/>
      <c r="N744" s="144"/>
      <c r="O744" s="144"/>
      <c r="P744" s="144"/>
      <c r="Q744" s="144"/>
      <c r="R744" s="144"/>
      <c r="S744" s="144"/>
      <c r="T744" s="144"/>
      <c r="U744" s="144"/>
      <c r="V744" s="144"/>
      <c r="W744" s="144"/>
      <c r="X744" s="144"/>
      <c r="Y744" s="144"/>
      <c r="Z744" s="144"/>
      <c r="AA744" s="144"/>
      <c r="AB744" s="144"/>
      <c r="AC744" s="144"/>
      <c r="AD744" s="144"/>
      <c r="AE744" s="144"/>
      <c r="AF744" s="144"/>
      <c r="AG744" s="144"/>
      <c r="AH744" s="144"/>
      <c r="AI744" s="144"/>
      <c r="AJ744" s="144"/>
      <c r="AK744" s="144"/>
      <c r="AL744" s="144"/>
      <c r="AM744" s="144"/>
      <c r="AN744" s="144"/>
      <c r="AO744" s="144"/>
      <c r="AP744" s="144"/>
    </row>
    <row r="745" spans="1:42" ht="15.75">
      <c r="A745" s="12"/>
      <c r="B745" s="144"/>
      <c r="C745" s="144"/>
      <c r="D745" s="144"/>
      <c r="E745" s="144"/>
      <c r="F745" s="144"/>
      <c r="G745" s="144"/>
      <c r="H745" s="144"/>
      <c r="I745" s="144"/>
      <c r="J745" s="144"/>
      <c r="K745" s="144"/>
      <c r="L745" s="144"/>
      <c r="M745" s="144"/>
      <c r="N745" s="144"/>
      <c r="O745" s="144"/>
      <c r="P745" s="144"/>
      <c r="Q745" s="144"/>
      <c r="R745" s="144"/>
      <c r="S745" s="144"/>
      <c r="T745" s="144"/>
      <c r="U745" s="144"/>
      <c r="V745" s="144"/>
      <c r="W745" s="144"/>
      <c r="X745" s="144"/>
      <c r="Y745" s="144"/>
      <c r="Z745" s="144"/>
      <c r="AA745" s="144"/>
      <c r="AB745" s="144"/>
      <c r="AC745" s="144"/>
      <c r="AD745" s="144"/>
      <c r="AE745" s="144"/>
      <c r="AF745" s="144"/>
      <c r="AG745" s="144"/>
      <c r="AH745" s="144"/>
      <c r="AI745" s="144"/>
      <c r="AJ745" s="144"/>
      <c r="AK745" s="144"/>
      <c r="AL745" s="144"/>
      <c r="AM745" s="144"/>
      <c r="AN745" s="144"/>
      <c r="AO745" s="144"/>
      <c r="AP745" s="144"/>
    </row>
    <row r="746" spans="1:42" ht="15.75">
      <c r="A746" s="12"/>
      <c r="B746" s="144"/>
      <c r="C746" s="144"/>
      <c r="D746" s="144"/>
      <c r="E746" s="144"/>
      <c r="F746" s="144"/>
      <c r="G746" s="144"/>
      <c r="H746" s="144"/>
      <c r="I746" s="144"/>
      <c r="J746" s="144"/>
      <c r="K746" s="144"/>
      <c r="L746" s="144"/>
      <c r="M746" s="144"/>
      <c r="N746" s="144"/>
      <c r="O746" s="144"/>
      <c r="P746" s="144"/>
      <c r="Q746" s="144"/>
      <c r="R746" s="144"/>
      <c r="S746" s="144"/>
      <c r="T746" s="144"/>
      <c r="U746" s="144"/>
      <c r="V746" s="144"/>
      <c r="W746" s="144"/>
      <c r="X746" s="144"/>
      <c r="Y746" s="144"/>
      <c r="Z746" s="144"/>
      <c r="AA746" s="144"/>
      <c r="AB746" s="144"/>
      <c r="AC746" s="144"/>
      <c r="AD746" s="144"/>
      <c r="AE746" s="144"/>
      <c r="AF746" s="144"/>
      <c r="AG746" s="144"/>
      <c r="AH746" s="144"/>
      <c r="AI746" s="144"/>
      <c r="AJ746" s="144"/>
      <c r="AK746" s="144"/>
      <c r="AL746" s="144"/>
      <c r="AM746" s="144"/>
      <c r="AN746" s="144"/>
      <c r="AO746" s="144"/>
      <c r="AP746" s="144"/>
    </row>
    <row r="747" spans="1:42" ht="15.75">
      <c r="A747" s="12"/>
      <c r="B747" s="144"/>
      <c r="C747" s="144"/>
      <c r="D747" s="144"/>
      <c r="E747" s="144"/>
      <c r="F747" s="144"/>
      <c r="G747" s="144"/>
      <c r="H747" s="144"/>
      <c r="I747" s="144"/>
      <c r="J747" s="144"/>
      <c r="K747" s="144"/>
      <c r="L747" s="144"/>
      <c r="M747" s="144"/>
      <c r="N747" s="144"/>
      <c r="O747" s="144"/>
      <c r="P747" s="144"/>
      <c r="Q747" s="144"/>
      <c r="R747" s="144"/>
      <c r="S747" s="144"/>
      <c r="T747" s="144"/>
      <c r="U747" s="144"/>
      <c r="V747" s="144"/>
      <c r="W747" s="144"/>
      <c r="X747" s="144"/>
      <c r="Y747" s="144"/>
      <c r="Z747" s="144"/>
      <c r="AA747" s="144"/>
      <c r="AB747" s="144"/>
      <c r="AC747" s="144"/>
      <c r="AD747" s="144"/>
      <c r="AE747" s="144"/>
      <c r="AF747" s="144"/>
      <c r="AG747" s="144"/>
      <c r="AH747" s="144"/>
      <c r="AI747" s="144"/>
      <c r="AJ747" s="144"/>
      <c r="AK747" s="144"/>
      <c r="AL747" s="144"/>
      <c r="AM747" s="144"/>
      <c r="AN747" s="144"/>
      <c r="AO747" s="144"/>
      <c r="AP747" s="144"/>
    </row>
    <row r="748" spans="1:42" ht="15.75">
      <c r="A748" s="12"/>
      <c r="B748" s="144"/>
      <c r="C748" s="144"/>
      <c r="D748" s="144"/>
      <c r="E748" s="144"/>
      <c r="F748" s="144"/>
      <c r="G748" s="144"/>
      <c r="H748" s="144"/>
      <c r="I748" s="144"/>
      <c r="J748" s="144"/>
      <c r="K748" s="144"/>
      <c r="L748" s="144"/>
      <c r="M748" s="144"/>
      <c r="N748" s="144"/>
      <c r="O748" s="144"/>
      <c r="P748" s="144"/>
      <c r="Q748" s="144"/>
      <c r="R748" s="144"/>
      <c r="S748" s="144"/>
      <c r="T748" s="144"/>
      <c r="U748" s="144"/>
      <c r="V748" s="144"/>
      <c r="W748" s="144"/>
      <c r="X748" s="144"/>
      <c r="Y748" s="144"/>
      <c r="Z748" s="144"/>
      <c r="AA748" s="144"/>
      <c r="AB748" s="144"/>
      <c r="AC748" s="144"/>
      <c r="AD748" s="144"/>
      <c r="AE748" s="144"/>
      <c r="AF748" s="144"/>
      <c r="AG748" s="144"/>
      <c r="AH748" s="144"/>
      <c r="AI748" s="144"/>
      <c r="AJ748" s="144"/>
      <c r="AK748" s="144"/>
      <c r="AL748" s="144"/>
      <c r="AM748" s="144"/>
      <c r="AN748" s="144"/>
      <c r="AO748" s="144"/>
      <c r="AP748" s="144"/>
    </row>
    <row r="749" spans="1:42" ht="15.75">
      <c r="A749" s="12"/>
      <c r="B749" s="144"/>
      <c r="C749" s="144"/>
      <c r="D749" s="144"/>
      <c r="E749" s="144"/>
      <c r="F749" s="144"/>
      <c r="G749" s="144"/>
      <c r="H749" s="144"/>
      <c r="I749" s="144"/>
      <c r="J749" s="144"/>
      <c r="K749" s="144"/>
      <c r="L749" s="144"/>
      <c r="M749" s="144"/>
      <c r="N749" s="144"/>
      <c r="O749" s="144"/>
      <c r="P749" s="144"/>
      <c r="Q749" s="144"/>
      <c r="R749" s="144"/>
      <c r="S749" s="144"/>
      <c r="T749" s="144"/>
      <c r="U749" s="144"/>
      <c r="V749" s="144"/>
      <c r="W749" s="144"/>
      <c r="X749" s="144"/>
      <c r="Y749" s="144"/>
      <c r="Z749" s="144"/>
      <c r="AA749" s="144"/>
      <c r="AB749" s="144"/>
      <c r="AC749" s="144"/>
      <c r="AD749" s="144"/>
      <c r="AE749" s="144"/>
      <c r="AF749" s="144"/>
      <c r="AG749" s="144"/>
      <c r="AH749" s="144"/>
      <c r="AI749" s="144"/>
      <c r="AJ749" s="144"/>
      <c r="AK749" s="144"/>
      <c r="AL749" s="144"/>
      <c r="AM749" s="144"/>
      <c r="AN749" s="144"/>
      <c r="AO749" s="144"/>
      <c r="AP749" s="144"/>
    </row>
    <row r="750" spans="1:42" ht="15.75">
      <c r="A750" s="12"/>
      <c r="B750" s="144"/>
      <c r="C750" s="144"/>
      <c r="D750" s="144"/>
      <c r="E750" s="144"/>
      <c r="F750" s="144"/>
      <c r="G750" s="144"/>
      <c r="H750" s="144"/>
      <c r="I750" s="144"/>
      <c r="J750" s="144"/>
      <c r="K750" s="144"/>
      <c r="L750" s="144"/>
      <c r="M750" s="144"/>
      <c r="N750" s="144"/>
      <c r="O750" s="144"/>
      <c r="P750" s="144"/>
      <c r="Q750" s="144"/>
      <c r="R750" s="144"/>
      <c r="S750" s="144"/>
      <c r="T750" s="144"/>
      <c r="U750" s="144"/>
      <c r="V750" s="144"/>
      <c r="W750" s="144"/>
      <c r="X750" s="144"/>
      <c r="Y750" s="144"/>
      <c r="Z750" s="144"/>
      <c r="AA750" s="144"/>
      <c r="AB750" s="144"/>
      <c r="AC750" s="144"/>
      <c r="AD750" s="144"/>
      <c r="AE750" s="144"/>
      <c r="AF750" s="144"/>
      <c r="AG750" s="144"/>
      <c r="AH750" s="144"/>
      <c r="AI750" s="144"/>
      <c r="AJ750" s="144"/>
      <c r="AK750" s="144"/>
      <c r="AL750" s="144"/>
      <c r="AM750" s="144"/>
      <c r="AN750" s="144"/>
      <c r="AO750" s="144"/>
      <c r="AP750" s="144"/>
    </row>
    <row r="751" spans="1:42" ht="15.75">
      <c r="A751" s="12"/>
      <c r="B751" s="144"/>
      <c r="C751" s="144"/>
      <c r="D751" s="144"/>
      <c r="E751" s="144"/>
      <c r="F751" s="144"/>
      <c r="G751" s="144"/>
      <c r="H751" s="144"/>
      <c r="I751" s="144"/>
      <c r="J751" s="144"/>
      <c r="K751" s="144"/>
      <c r="L751" s="144"/>
      <c r="M751" s="144"/>
      <c r="N751" s="144"/>
      <c r="O751" s="144"/>
      <c r="P751" s="144"/>
      <c r="Q751" s="144"/>
      <c r="R751" s="144"/>
      <c r="S751" s="144"/>
      <c r="T751" s="144"/>
      <c r="U751" s="144"/>
      <c r="V751" s="144"/>
      <c r="W751" s="144"/>
      <c r="X751" s="144"/>
      <c r="Y751" s="144"/>
      <c r="Z751" s="144"/>
      <c r="AA751" s="144"/>
      <c r="AB751" s="144"/>
      <c r="AC751" s="144"/>
      <c r="AD751" s="144"/>
      <c r="AE751" s="144"/>
      <c r="AF751" s="144"/>
      <c r="AG751" s="144"/>
      <c r="AH751" s="144"/>
      <c r="AI751" s="144"/>
      <c r="AJ751" s="144"/>
      <c r="AK751" s="144"/>
      <c r="AL751" s="144"/>
      <c r="AM751" s="144"/>
      <c r="AN751" s="144"/>
      <c r="AO751" s="144"/>
      <c r="AP751" s="144"/>
    </row>
    <row r="752" spans="1:42" ht="15.75">
      <c r="A752" s="12"/>
      <c r="B752" s="144"/>
      <c r="C752" s="144"/>
      <c r="D752" s="144"/>
      <c r="E752" s="144"/>
      <c r="F752" s="144"/>
      <c r="G752" s="144"/>
      <c r="H752" s="144"/>
      <c r="I752" s="144"/>
      <c r="J752" s="144"/>
      <c r="K752" s="144"/>
      <c r="L752" s="144"/>
      <c r="M752" s="144"/>
      <c r="N752" s="144"/>
      <c r="O752" s="144"/>
      <c r="P752" s="144"/>
      <c r="Q752" s="144"/>
      <c r="R752" s="144"/>
      <c r="S752" s="144"/>
      <c r="T752" s="144"/>
      <c r="U752" s="144"/>
      <c r="V752" s="144"/>
      <c r="W752" s="144"/>
      <c r="X752" s="144"/>
      <c r="Y752" s="144"/>
      <c r="Z752" s="144"/>
      <c r="AA752" s="144"/>
      <c r="AB752" s="144"/>
      <c r="AC752" s="144"/>
      <c r="AD752" s="144"/>
      <c r="AE752" s="144"/>
      <c r="AF752" s="144"/>
      <c r="AG752" s="144"/>
      <c r="AH752" s="144"/>
      <c r="AI752" s="144"/>
      <c r="AJ752" s="144"/>
      <c r="AK752" s="144"/>
      <c r="AL752" s="144"/>
      <c r="AM752" s="144"/>
      <c r="AN752" s="144"/>
      <c r="AO752" s="144"/>
      <c r="AP752" s="144"/>
    </row>
    <row r="753" spans="1:42" ht="15.75">
      <c r="A753" s="12"/>
      <c r="B753" s="144"/>
      <c r="C753" s="144"/>
      <c r="D753" s="144"/>
      <c r="E753" s="144"/>
      <c r="F753" s="144"/>
      <c r="G753" s="144"/>
      <c r="H753" s="144"/>
      <c r="I753" s="144"/>
      <c r="J753" s="144"/>
      <c r="K753" s="144"/>
      <c r="L753" s="144"/>
      <c r="M753" s="144"/>
      <c r="N753" s="144"/>
      <c r="O753" s="144"/>
      <c r="P753" s="144"/>
      <c r="Q753" s="144"/>
      <c r="R753" s="144"/>
      <c r="S753" s="144"/>
      <c r="T753" s="144"/>
      <c r="U753" s="144"/>
      <c r="V753" s="144"/>
      <c r="W753" s="144"/>
      <c r="X753" s="144"/>
      <c r="Y753" s="144"/>
      <c r="Z753" s="144"/>
      <c r="AA753" s="144"/>
      <c r="AB753" s="144"/>
      <c r="AC753" s="144"/>
      <c r="AD753" s="144"/>
      <c r="AE753" s="144"/>
      <c r="AF753" s="144"/>
      <c r="AG753" s="144"/>
      <c r="AH753" s="144"/>
      <c r="AI753" s="144"/>
      <c r="AJ753" s="144"/>
      <c r="AK753" s="144"/>
      <c r="AL753" s="144"/>
      <c r="AM753" s="144"/>
      <c r="AN753" s="144"/>
      <c r="AO753" s="144"/>
      <c r="AP753" s="144"/>
    </row>
    <row r="754" spans="1:42" ht="15.75">
      <c r="A754" s="12"/>
      <c r="B754" s="144"/>
      <c r="C754" s="144"/>
      <c r="D754" s="144"/>
      <c r="E754" s="144"/>
      <c r="F754" s="144"/>
      <c r="G754" s="144"/>
      <c r="H754" s="144"/>
      <c r="I754" s="144"/>
      <c r="J754" s="144"/>
      <c r="K754" s="144"/>
      <c r="L754" s="144"/>
      <c r="M754" s="144"/>
      <c r="N754" s="144"/>
      <c r="O754" s="144"/>
      <c r="P754" s="144"/>
      <c r="Q754" s="144"/>
      <c r="R754" s="144"/>
      <c r="S754" s="144"/>
      <c r="T754" s="144"/>
      <c r="U754" s="144"/>
      <c r="V754" s="144"/>
      <c r="W754" s="144"/>
      <c r="X754" s="144"/>
      <c r="Y754" s="144"/>
      <c r="Z754" s="144"/>
      <c r="AA754" s="144"/>
      <c r="AB754" s="144"/>
      <c r="AC754" s="144"/>
      <c r="AD754" s="144"/>
      <c r="AE754" s="144"/>
      <c r="AF754" s="144"/>
      <c r="AG754" s="144"/>
      <c r="AH754" s="144"/>
      <c r="AI754" s="144"/>
      <c r="AJ754" s="144"/>
      <c r="AK754" s="144"/>
      <c r="AL754" s="144"/>
      <c r="AM754" s="144"/>
      <c r="AN754" s="144"/>
      <c r="AO754" s="144"/>
      <c r="AP754" s="144"/>
    </row>
    <row r="755" spans="1:42" ht="15.75">
      <c r="A755" s="12"/>
      <c r="B755" s="144"/>
      <c r="C755" s="144"/>
      <c r="D755" s="144"/>
      <c r="E755" s="144"/>
      <c r="F755" s="144"/>
      <c r="G755" s="144"/>
      <c r="H755" s="144"/>
      <c r="I755" s="144"/>
      <c r="J755" s="144"/>
      <c r="K755" s="144"/>
      <c r="L755" s="144"/>
      <c r="M755" s="144"/>
      <c r="N755" s="144"/>
      <c r="O755" s="144"/>
      <c r="P755" s="144"/>
      <c r="Q755" s="144"/>
      <c r="R755" s="144"/>
      <c r="S755" s="144"/>
      <c r="T755" s="144"/>
      <c r="U755" s="144"/>
      <c r="V755" s="144"/>
      <c r="W755" s="144"/>
      <c r="X755" s="144"/>
      <c r="Y755" s="144"/>
      <c r="Z755" s="144"/>
      <c r="AA755" s="144"/>
      <c r="AB755" s="144"/>
      <c r="AC755" s="144"/>
      <c r="AD755" s="144"/>
      <c r="AE755" s="144"/>
      <c r="AF755" s="144"/>
      <c r="AG755" s="144"/>
      <c r="AH755" s="144"/>
      <c r="AI755" s="144"/>
      <c r="AJ755" s="144"/>
      <c r="AK755" s="144"/>
      <c r="AL755" s="144"/>
      <c r="AM755" s="144"/>
      <c r="AN755" s="144"/>
      <c r="AO755" s="144"/>
      <c r="AP755" s="144"/>
    </row>
    <row r="756" spans="1:42" ht="15.75">
      <c r="A756" s="12"/>
      <c r="B756" s="144"/>
      <c r="C756" s="144"/>
      <c r="D756" s="144"/>
      <c r="E756" s="144"/>
      <c r="F756" s="144"/>
      <c r="G756" s="144"/>
      <c r="H756" s="144"/>
      <c r="I756" s="144"/>
      <c r="J756" s="144"/>
      <c r="K756" s="144"/>
      <c r="L756" s="144"/>
      <c r="M756" s="144"/>
      <c r="N756" s="144"/>
      <c r="O756" s="144"/>
      <c r="P756" s="144"/>
      <c r="Q756" s="144"/>
      <c r="R756" s="144"/>
      <c r="S756" s="144"/>
      <c r="T756" s="144"/>
      <c r="U756" s="144"/>
      <c r="V756" s="144"/>
      <c r="W756" s="144"/>
      <c r="X756" s="144"/>
      <c r="Y756" s="144"/>
      <c r="Z756" s="144"/>
      <c r="AA756" s="144"/>
      <c r="AB756" s="144"/>
      <c r="AC756" s="144"/>
      <c r="AD756" s="144"/>
      <c r="AE756" s="144"/>
      <c r="AF756" s="144"/>
      <c r="AG756" s="144"/>
      <c r="AH756" s="144"/>
      <c r="AI756" s="144"/>
      <c r="AJ756" s="144"/>
      <c r="AK756" s="144"/>
      <c r="AL756" s="144"/>
      <c r="AM756" s="144"/>
      <c r="AN756" s="144"/>
      <c r="AO756" s="144"/>
      <c r="AP756" s="144"/>
    </row>
    <row r="757" spans="1:42" ht="15.75">
      <c r="A757" s="12"/>
      <c r="B757" s="144"/>
      <c r="C757" s="144"/>
      <c r="D757" s="144"/>
      <c r="E757" s="144"/>
      <c r="F757" s="144"/>
      <c r="G757" s="144"/>
      <c r="H757" s="144"/>
      <c r="I757" s="144"/>
      <c r="J757" s="144"/>
      <c r="K757" s="144"/>
      <c r="L757" s="144"/>
      <c r="M757" s="144"/>
      <c r="N757" s="144"/>
      <c r="O757" s="144"/>
      <c r="P757" s="144"/>
      <c r="Q757" s="144"/>
      <c r="R757" s="144"/>
      <c r="S757" s="144"/>
      <c r="T757" s="144"/>
      <c r="U757" s="144"/>
      <c r="V757" s="144"/>
      <c r="W757" s="144"/>
      <c r="X757" s="144"/>
      <c r="Y757" s="144"/>
      <c r="Z757" s="144"/>
      <c r="AA757" s="144"/>
      <c r="AB757" s="144"/>
      <c r="AC757" s="144"/>
      <c r="AD757" s="144"/>
      <c r="AE757" s="144"/>
      <c r="AF757" s="144"/>
      <c r="AG757" s="144"/>
      <c r="AH757" s="144"/>
      <c r="AI757" s="144"/>
      <c r="AJ757" s="144"/>
      <c r="AK757" s="144"/>
      <c r="AL757" s="144"/>
      <c r="AM757" s="144"/>
      <c r="AN757" s="144"/>
      <c r="AO757" s="144"/>
      <c r="AP757" s="144"/>
    </row>
    <row r="758" spans="1:42" ht="15.75">
      <c r="A758" s="12"/>
      <c r="B758" s="144"/>
      <c r="C758" s="144"/>
      <c r="D758" s="144"/>
      <c r="E758" s="144"/>
      <c r="F758" s="144"/>
      <c r="G758" s="144"/>
      <c r="H758" s="144"/>
      <c r="I758" s="144"/>
      <c r="J758" s="144"/>
      <c r="K758" s="144"/>
      <c r="L758" s="144"/>
      <c r="M758" s="144"/>
      <c r="N758" s="144"/>
      <c r="O758" s="144"/>
      <c r="P758" s="144"/>
      <c r="Q758" s="144"/>
      <c r="R758" s="144"/>
      <c r="S758" s="144"/>
      <c r="T758" s="144"/>
      <c r="U758" s="144"/>
      <c r="V758" s="144"/>
      <c r="W758" s="144"/>
      <c r="X758" s="144"/>
      <c r="Y758" s="144"/>
      <c r="Z758" s="144"/>
      <c r="AA758" s="144"/>
      <c r="AB758" s="144"/>
      <c r="AC758" s="144"/>
      <c r="AD758" s="144"/>
      <c r="AE758" s="144"/>
      <c r="AF758" s="144"/>
      <c r="AG758" s="144"/>
      <c r="AH758" s="144"/>
      <c r="AI758" s="144"/>
      <c r="AJ758" s="144"/>
      <c r="AK758" s="144"/>
      <c r="AL758" s="144"/>
      <c r="AM758" s="144"/>
      <c r="AN758" s="144"/>
      <c r="AO758" s="144"/>
      <c r="AP758" s="144"/>
    </row>
    <row r="759" spans="1:42" ht="15.75">
      <c r="A759" s="12"/>
      <c r="B759" s="144"/>
      <c r="C759" s="144"/>
      <c r="D759" s="144"/>
      <c r="E759" s="144"/>
      <c r="F759" s="144"/>
      <c r="G759" s="144"/>
      <c r="H759" s="144"/>
      <c r="I759" s="144"/>
      <c r="J759" s="144"/>
      <c r="K759" s="144"/>
      <c r="L759" s="144"/>
      <c r="M759" s="144"/>
      <c r="N759" s="144"/>
      <c r="O759" s="144"/>
      <c r="P759" s="144"/>
      <c r="Q759" s="144"/>
      <c r="R759" s="144"/>
      <c r="S759" s="144"/>
      <c r="T759" s="144"/>
      <c r="U759" s="144"/>
      <c r="V759" s="144"/>
      <c r="W759" s="144"/>
      <c r="X759" s="144"/>
      <c r="Y759" s="144"/>
      <c r="Z759" s="144"/>
      <c r="AA759" s="144"/>
      <c r="AB759" s="144"/>
      <c r="AC759" s="144"/>
      <c r="AD759" s="144"/>
      <c r="AE759" s="144"/>
      <c r="AF759" s="144"/>
      <c r="AG759" s="144"/>
      <c r="AH759" s="144"/>
      <c r="AI759" s="144"/>
      <c r="AJ759" s="144"/>
      <c r="AK759" s="144"/>
      <c r="AL759" s="144"/>
      <c r="AM759" s="144"/>
      <c r="AN759" s="144"/>
      <c r="AO759" s="144"/>
      <c r="AP759" s="144"/>
    </row>
    <row r="760" spans="1:42" ht="15.75">
      <c r="A760" s="12"/>
      <c r="B760" s="144"/>
      <c r="C760" s="144"/>
      <c r="D760" s="144"/>
      <c r="E760" s="144"/>
      <c r="F760" s="144"/>
      <c r="G760" s="144"/>
      <c r="H760" s="144"/>
      <c r="I760" s="144"/>
      <c r="J760" s="144"/>
      <c r="K760" s="144"/>
      <c r="L760" s="144"/>
      <c r="M760" s="144"/>
      <c r="N760" s="144"/>
      <c r="O760" s="144"/>
      <c r="P760" s="144"/>
      <c r="Q760" s="144"/>
      <c r="R760" s="144"/>
      <c r="S760" s="144"/>
      <c r="T760" s="144"/>
      <c r="U760" s="144"/>
      <c r="V760" s="144"/>
      <c r="W760" s="144"/>
      <c r="X760" s="144"/>
      <c r="Y760" s="144"/>
      <c r="Z760" s="144"/>
      <c r="AA760" s="144"/>
      <c r="AB760" s="144"/>
      <c r="AC760" s="144"/>
      <c r="AD760" s="144"/>
      <c r="AE760" s="144"/>
      <c r="AF760" s="144"/>
      <c r="AG760" s="144"/>
      <c r="AH760" s="144"/>
      <c r="AI760" s="144"/>
      <c r="AJ760" s="144"/>
      <c r="AK760" s="144"/>
      <c r="AL760" s="144"/>
      <c r="AM760" s="144"/>
      <c r="AN760" s="144"/>
      <c r="AO760" s="144"/>
      <c r="AP760" s="144"/>
    </row>
    <row r="761" spans="1:42" ht="15.75">
      <c r="A761" s="12"/>
      <c r="B761" s="144"/>
      <c r="C761" s="144"/>
      <c r="D761" s="144"/>
      <c r="E761" s="144"/>
      <c r="F761" s="144"/>
      <c r="G761" s="144"/>
      <c r="H761" s="144"/>
      <c r="I761" s="144"/>
      <c r="J761" s="144"/>
      <c r="K761" s="144"/>
      <c r="L761" s="144"/>
      <c r="M761" s="144"/>
      <c r="N761" s="144"/>
      <c r="O761" s="144"/>
      <c r="P761" s="144"/>
      <c r="Q761" s="144"/>
      <c r="R761" s="144"/>
      <c r="S761" s="144"/>
      <c r="T761" s="144"/>
      <c r="U761" s="144"/>
      <c r="V761" s="144"/>
      <c r="W761" s="144"/>
      <c r="X761" s="144"/>
      <c r="Y761" s="144"/>
      <c r="Z761" s="144"/>
      <c r="AA761" s="144"/>
      <c r="AB761" s="144"/>
      <c r="AC761" s="144"/>
      <c r="AD761" s="144"/>
      <c r="AE761" s="144"/>
      <c r="AF761" s="144"/>
      <c r="AG761" s="144"/>
      <c r="AH761" s="144"/>
      <c r="AI761" s="144"/>
      <c r="AJ761" s="144"/>
      <c r="AK761" s="144"/>
      <c r="AL761" s="144"/>
      <c r="AM761" s="144"/>
      <c r="AN761" s="144"/>
      <c r="AO761" s="144"/>
      <c r="AP761" s="144"/>
    </row>
    <row r="762" spans="1:42" ht="15.75">
      <c r="A762" s="12"/>
      <c r="B762" s="144"/>
      <c r="C762" s="144"/>
      <c r="D762" s="144"/>
      <c r="E762" s="144"/>
      <c r="F762" s="144"/>
      <c r="G762" s="144"/>
      <c r="H762" s="144"/>
      <c r="I762" s="144"/>
      <c r="J762" s="144"/>
      <c r="K762" s="144"/>
      <c r="L762" s="144"/>
      <c r="M762" s="144"/>
      <c r="N762" s="144"/>
      <c r="O762" s="144"/>
      <c r="P762" s="144"/>
      <c r="Q762" s="144"/>
      <c r="R762" s="144"/>
      <c r="S762" s="144"/>
      <c r="T762" s="144"/>
      <c r="U762" s="144"/>
      <c r="V762" s="144"/>
      <c r="W762" s="144"/>
      <c r="X762" s="144"/>
      <c r="Y762" s="144"/>
      <c r="Z762" s="144"/>
      <c r="AA762" s="144"/>
      <c r="AB762" s="144"/>
      <c r="AC762" s="144"/>
      <c r="AD762" s="144"/>
      <c r="AE762" s="144"/>
      <c r="AF762" s="144"/>
      <c r="AG762" s="144"/>
      <c r="AH762" s="144"/>
      <c r="AI762" s="144"/>
      <c r="AJ762" s="144"/>
      <c r="AK762" s="144"/>
      <c r="AL762" s="144"/>
      <c r="AM762" s="144"/>
      <c r="AN762" s="144"/>
      <c r="AO762" s="144"/>
      <c r="AP762" s="144"/>
    </row>
    <row r="763" spans="1:42" ht="15.75">
      <c r="A763" s="12"/>
      <c r="B763" s="144"/>
      <c r="C763" s="144"/>
      <c r="D763" s="144"/>
      <c r="E763" s="144"/>
      <c r="F763" s="144"/>
      <c r="G763" s="144"/>
      <c r="H763" s="144"/>
      <c r="I763" s="144"/>
      <c r="J763" s="144"/>
      <c r="K763" s="144"/>
      <c r="L763" s="144"/>
      <c r="M763" s="144"/>
      <c r="N763" s="144"/>
      <c r="O763" s="144"/>
      <c r="P763" s="144"/>
      <c r="Q763" s="144"/>
      <c r="R763" s="144"/>
      <c r="S763" s="144"/>
      <c r="T763" s="144"/>
      <c r="U763" s="144"/>
      <c r="V763" s="144"/>
      <c r="W763" s="144"/>
      <c r="X763" s="144"/>
      <c r="Y763" s="144"/>
      <c r="Z763" s="144"/>
      <c r="AA763" s="144"/>
      <c r="AB763" s="144"/>
      <c r="AC763" s="144"/>
      <c r="AD763" s="144"/>
      <c r="AE763" s="144"/>
      <c r="AF763" s="144"/>
      <c r="AG763" s="144"/>
      <c r="AH763" s="144"/>
      <c r="AI763" s="144"/>
      <c r="AJ763" s="144"/>
      <c r="AK763" s="144"/>
      <c r="AL763" s="144"/>
      <c r="AM763" s="144"/>
      <c r="AN763" s="144"/>
      <c r="AO763" s="144"/>
      <c r="AP763" s="144"/>
    </row>
    <row r="764" spans="1:42" ht="15.75">
      <c r="A764" s="12"/>
      <c r="B764" s="144"/>
      <c r="C764" s="144"/>
      <c r="D764" s="144"/>
      <c r="E764" s="144"/>
      <c r="F764" s="144"/>
      <c r="G764" s="144"/>
      <c r="H764" s="144"/>
      <c r="I764" s="144"/>
      <c r="J764" s="144"/>
      <c r="K764" s="144"/>
      <c r="L764" s="144"/>
      <c r="M764" s="144"/>
      <c r="N764" s="144"/>
      <c r="O764" s="144"/>
      <c r="P764" s="144"/>
      <c r="Q764" s="144"/>
      <c r="R764" s="144"/>
      <c r="S764" s="144"/>
      <c r="T764" s="144"/>
      <c r="U764" s="144"/>
      <c r="V764" s="144"/>
      <c r="W764" s="144"/>
      <c r="X764" s="144"/>
      <c r="Y764" s="144"/>
      <c r="Z764" s="144"/>
      <c r="AA764" s="144"/>
      <c r="AB764" s="144"/>
      <c r="AC764" s="144"/>
      <c r="AD764" s="144"/>
      <c r="AE764" s="144"/>
      <c r="AF764" s="144"/>
      <c r="AG764" s="144"/>
      <c r="AH764" s="144"/>
      <c r="AI764" s="144"/>
      <c r="AJ764" s="144"/>
      <c r="AK764" s="144"/>
      <c r="AL764" s="144"/>
      <c r="AM764" s="144"/>
      <c r="AN764" s="144"/>
      <c r="AO764" s="144"/>
      <c r="AP764" s="144"/>
    </row>
    <row r="765" spans="1:42" ht="15.75">
      <c r="A765" s="12"/>
      <c r="B765" s="144"/>
      <c r="C765" s="144"/>
      <c r="D765" s="144"/>
      <c r="E765" s="144"/>
      <c r="F765" s="144"/>
      <c r="G765" s="144"/>
      <c r="H765" s="144"/>
      <c r="I765" s="144"/>
      <c r="J765" s="144"/>
      <c r="K765" s="144"/>
      <c r="L765" s="144"/>
      <c r="M765" s="144"/>
      <c r="N765" s="144"/>
      <c r="O765" s="144"/>
      <c r="P765" s="144"/>
      <c r="Q765" s="144"/>
      <c r="R765" s="144"/>
      <c r="S765" s="144"/>
      <c r="T765" s="144"/>
      <c r="U765" s="144"/>
      <c r="V765" s="144"/>
      <c r="W765" s="144"/>
      <c r="X765" s="144"/>
      <c r="Y765" s="144"/>
      <c r="Z765" s="144"/>
      <c r="AA765" s="144"/>
      <c r="AB765" s="144"/>
      <c r="AC765" s="144"/>
      <c r="AD765" s="144"/>
      <c r="AE765" s="144"/>
      <c r="AF765" s="144"/>
      <c r="AG765" s="144"/>
      <c r="AH765" s="144"/>
      <c r="AI765" s="144"/>
      <c r="AJ765" s="144"/>
      <c r="AK765" s="144"/>
      <c r="AL765" s="144"/>
      <c r="AM765" s="144"/>
      <c r="AN765" s="144"/>
      <c r="AO765" s="144"/>
      <c r="AP765" s="144"/>
    </row>
    <row r="766" spans="1:42" ht="15.75">
      <c r="A766" s="12"/>
      <c r="B766" s="144"/>
      <c r="C766" s="144"/>
      <c r="D766" s="144"/>
      <c r="E766" s="144"/>
      <c r="F766" s="144"/>
      <c r="G766" s="144"/>
      <c r="H766" s="144"/>
      <c r="I766" s="144"/>
      <c r="J766" s="144"/>
      <c r="K766" s="144"/>
      <c r="L766" s="144"/>
      <c r="M766" s="144"/>
      <c r="N766" s="144"/>
      <c r="O766" s="144"/>
      <c r="P766" s="144"/>
      <c r="Q766" s="144"/>
      <c r="R766" s="144"/>
      <c r="S766" s="144"/>
      <c r="T766" s="144"/>
      <c r="U766" s="144"/>
      <c r="V766" s="144"/>
      <c r="W766" s="144"/>
      <c r="X766" s="144"/>
      <c r="Y766" s="144"/>
      <c r="Z766" s="144"/>
      <c r="AA766" s="144"/>
      <c r="AB766" s="144"/>
      <c r="AC766" s="144"/>
      <c r="AD766" s="144"/>
      <c r="AE766" s="144"/>
      <c r="AF766" s="144"/>
      <c r="AG766" s="144"/>
      <c r="AH766" s="144"/>
      <c r="AI766" s="144"/>
      <c r="AJ766" s="144"/>
      <c r="AK766" s="144"/>
      <c r="AL766" s="144"/>
      <c r="AM766" s="144"/>
      <c r="AN766" s="144"/>
      <c r="AO766" s="144"/>
      <c r="AP766" s="144"/>
    </row>
    <row r="767" spans="1:42" ht="15.75">
      <c r="A767" s="12"/>
      <c r="B767" s="144"/>
      <c r="C767" s="144"/>
      <c r="D767" s="144"/>
      <c r="E767" s="144"/>
      <c r="F767" s="144"/>
      <c r="G767" s="144"/>
      <c r="H767" s="144"/>
      <c r="I767" s="144"/>
      <c r="J767" s="144"/>
      <c r="K767" s="144"/>
      <c r="L767" s="144"/>
      <c r="M767" s="144"/>
      <c r="N767" s="144"/>
      <c r="O767" s="144"/>
      <c r="P767" s="144"/>
      <c r="Q767" s="144"/>
      <c r="R767" s="144"/>
      <c r="S767" s="144"/>
      <c r="T767" s="144"/>
      <c r="U767" s="144"/>
      <c r="V767" s="144"/>
      <c r="W767" s="144"/>
      <c r="X767" s="144"/>
      <c r="Y767" s="144"/>
      <c r="Z767" s="144"/>
      <c r="AA767" s="144"/>
      <c r="AB767" s="144"/>
      <c r="AC767" s="144"/>
      <c r="AD767" s="144"/>
      <c r="AE767" s="144"/>
      <c r="AF767" s="144"/>
      <c r="AG767" s="144"/>
      <c r="AH767" s="144"/>
      <c r="AI767" s="144"/>
      <c r="AJ767" s="144"/>
      <c r="AK767" s="144"/>
      <c r="AL767" s="144"/>
      <c r="AM767" s="144"/>
      <c r="AN767" s="144"/>
      <c r="AO767" s="144"/>
      <c r="AP767" s="144"/>
    </row>
  </sheetData>
  <sheetProtection formatCells="0" selectLockedCells="1"/>
  <mergeCells count="8">
    <mergeCell ref="AI2:AI4"/>
    <mergeCell ref="AB2:AC2"/>
    <mergeCell ref="AB3:AC3"/>
    <mergeCell ref="C1:L1"/>
    <mergeCell ref="D3:E3"/>
    <mergeCell ref="Q1:Z1"/>
    <mergeCell ref="R3:S3"/>
    <mergeCell ref="AA1:AH1"/>
  </mergeCells>
  <phoneticPr fontId="0" type="noConversion"/>
  <printOptions horizontalCentered="1" gridLines="1" gridLinesSet="0"/>
  <pageMargins left="0.25" right="0.25" top="0.75" bottom="0.5" header="0.5" footer="0.25"/>
  <pageSetup scale="57" fitToHeight="2" pageOrder="overThenDown" orientation="landscape" r:id="rId1"/>
  <headerFooter alignWithMargins="0">
    <oddHeader>&amp;C&amp;"Arial,Bold"&amp;14 2020 RURAL ELECTRIC COOPERATIVE INFORMATION</oddHeader>
    <oddFooter>&amp;L&amp;"Arial,Regular"&amp;10Source:  EC-1 (IUB 24/7)&amp;C&amp;"Arial,Regular"&amp;10Page &amp;P of &amp;N&amp;R&amp;"Arial,Regular"&amp;10&amp;D</oddFooter>
  </headerFooter>
  <colBreaks count="1" manualBreakCount="1">
    <brk id="16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Investor Owned Electrics</vt:lpstr>
      <vt:lpstr>Municipal Electrics</vt:lpstr>
      <vt:lpstr>Rural Electric Cooperatives</vt:lpstr>
      <vt:lpstr>'Investor Owned Electrics'!Print_Area</vt:lpstr>
      <vt:lpstr>'Municipal Electrics'!Print_Area</vt:lpstr>
      <vt:lpstr>'Rural Electric Cooperatives'!Print_Area</vt:lpstr>
      <vt:lpstr>'Municipal Electrics'!Print_Titles</vt:lpstr>
      <vt:lpstr>'Rural Electric Cooperatives'!Print_Titles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Teresa McConnell</cp:lastModifiedBy>
  <cp:lastPrinted>2021-10-27T14:39:29Z</cp:lastPrinted>
  <dcterms:created xsi:type="dcterms:W3CDTF">1999-01-05T20:19:15Z</dcterms:created>
  <dcterms:modified xsi:type="dcterms:W3CDTF">2021-11-01T13:10:27Z</dcterms:modified>
</cp:coreProperties>
</file>